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G:\GAIC\FORMULÁRIOS\2013\OUTUBRO\CONVENIOS\VERA\UoN UoB\"/>
    </mc:Choice>
  </mc:AlternateContent>
  <bookViews>
    <workbookView xWindow="0" yWindow="315" windowWidth="14880" windowHeight="7905" tabRatio="1000"/>
  </bookViews>
  <sheets>
    <sheet name="MPN" sheetId="1" r:id="rId1"/>
    <sheet name="MPI" sheetId="2" r:id="rId2"/>
    <sheet name="MCN" sheetId="3" r:id="rId3"/>
    <sheet name="MCI" sheetId="5" r:id="rId4"/>
    <sheet name="TRAVEL EXPENSES" sheetId="25" r:id="rId5"/>
    <sheet name="PER DIEM" sheetId="26" r:id="rId6"/>
    <sheet name="HEALTH INSURANCE" sheetId="24" r:id="rId7"/>
    <sheet name="CONSOLIDATED" sheetId="19" r:id="rId8"/>
    <sheet name="DADOS" sheetId="23" state="hidden" r:id="rId9"/>
  </sheets>
  <externalReferences>
    <externalReference r:id="rId10"/>
  </externalReferences>
  <definedNames>
    <definedName name="_xlnm.Print_Area" localSheetId="7">CONSOLIDATED!$D$3:$H$11</definedName>
    <definedName name="_xlnm.Print_Area" localSheetId="3">MCI!$B$1:$S$110</definedName>
    <definedName name="_xlnm.Print_Area" localSheetId="2">MCN!$B$1:$N$152</definedName>
    <definedName name="_xlnm.Print_Area" localSheetId="1">MPI!$B$1:$T$117</definedName>
    <definedName name="_xlnm.Print_Area" localSheetId="0">MPN!$B$1:$O$118</definedName>
    <definedName name="TAB">#REF!</definedName>
    <definedName name="TABA">MPI!$V$20:$W$25</definedName>
    <definedName name="TABB">MCI!$U$20:$V$25</definedName>
    <definedName name="TABC">#REF!</definedName>
    <definedName name="tabela_de_valores_de_bolsas_no_pais" localSheetId="0">MPN!$AF$1:$AH$116</definedName>
    <definedName name="valores_bolsa" localSheetId="8">DADOS!$N$2:$N$29</definedName>
  </definedNames>
  <calcPr calcId="152511"/>
</workbook>
</file>

<file path=xl/calcChain.xml><?xml version="1.0" encoding="utf-8"?>
<calcChain xmlns="http://schemas.openxmlformats.org/spreadsheetml/2006/main">
  <c r="G8" i="19" l="1"/>
  <c r="N13" i="24"/>
  <c r="N14" i="26"/>
  <c r="O11" i="25"/>
  <c r="D9" i="25" s="1"/>
  <c r="B9" i="25"/>
  <c r="B54" i="24"/>
  <c r="D12" i="19" s="1"/>
  <c r="B55" i="26"/>
  <c r="B52" i="25"/>
  <c r="Q65" i="2" l="1"/>
  <c r="O65" i="2"/>
  <c r="M65" i="2"/>
  <c r="B55" i="3"/>
  <c r="B103" i="3" s="1"/>
  <c r="B151" i="3" s="1"/>
  <c r="B62" i="2"/>
  <c r="B61" i="2"/>
  <c r="B61" i="5"/>
  <c r="B59" i="5"/>
  <c r="B109" i="5" s="1"/>
  <c r="D14" i="5"/>
  <c r="D12" i="5"/>
  <c r="J12" i="5" s="1"/>
  <c r="Q12" i="5" s="1"/>
  <c r="Q14" i="5" s="1"/>
  <c r="O14" i="5"/>
  <c r="O12" i="5"/>
  <c r="H14" i="5"/>
  <c r="H12" i="5"/>
  <c r="B14" i="5"/>
  <c r="B12" i="5"/>
  <c r="Q18" i="5"/>
  <c r="Q62" i="5" s="1"/>
  <c r="N18" i="5"/>
  <c r="N62" i="5" s="1"/>
  <c r="M18" i="5"/>
  <c r="M62" i="5" s="1"/>
  <c r="B10" i="5"/>
  <c r="B7" i="2"/>
  <c r="B7" i="5" s="1"/>
  <c r="B59" i="3"/>
  <c r="B107" i="3" s="1"/>
  <c r="B7" i="3"/>
  <c r="M12" i="3"/>
  <c r="M59" i="3" s="1"/>
  <c r="M107" i="3" s="1"/>
  <c r="N18" i="2"/>
  <c r="N65" i="2" s="1"/>
  <c r="L18" i="2"/>
  <c r="L65" i="2" s="1"/>
  <c r="C18" i="2"/>
  <c r="C65" i="2" s="1"/>
  <c r="D18" i="2"/>
  <c r="D65" i="2" s="1"/>
  <c r="B65" i="1"/>
  <c r="J14" i="5" l="1"/>
  <c r="C12" i="3"/>
  <c r="C59" i="3" s="1"/>
  <c r="C107" i="3" s="1"/>
  <c r="C18" i="5"/>
  <c r="C62" i="5" s="1"/>
  <c r="N139" i="24" l="1"/>
  <c r="N138" i="24"/>
  <c r="N137" i="24"/>
  <c r="B55" i="24"/>
  <c r="B143" i="24" s="1"/>
  <c r="N53" i="24"/>
  <c r="N52" i="24"/>
  <c r="N51" i="24"/>
  <c r="N50" i="24"/>
  <c r="N49" i="24"/>
  <c r="N48" i="24"/>
  <c r="N47" i="24"/>
  <c r="N46" i="24"/>
  <c r="N45" i="24"/>
  <c r="N44" i="24"/>
  <c r="N43" i="24"/>
  <c r="N42" i="24"/>
  <c r="N41" i="24"/>
  <c r="N40" i="24"/>
  <c r="N39" i="24"/>
  <c r="N38" i="24"/>
  <c r="N37" i="24"/>
  <c r="N36" i="24"/>
  <c r="N35" i="24"/>
  <c r="N34" i="24"/>
  <c r="N33" i="24"/>
  <c r="N32" i="24"/>
  <c r="N31" i="24"/>
  <c r="N30" i="24"/>
  <c r="N29" i="24"/>
  <c r="N28" i="24"/>
  <c r="N27" i="24"/>
  <c r="N26" i="24"/>
  <c r="N25" i="24"/>
  <c r="N24" i="24"/>
  <c r="N23" i="24"/>
  <c r="N22" i="24"/>
  <c r="N21" i="24"/>
  <c r="N20" i="24"/>
  <c r="N19" i="24"/>
  <c r="N18" i="24"/>
  <c r="N17" i="24"/>
  <c r="N16" i="24"/>
  <c r="N15" i="24"/>
  <c r="N14" i="24"/>
  <c r="N141" i="26"/>
  <c r="IC141" i="26"/>
  <c r="ID141" i="26" s="1"/>
  <c r="N140" i="26"/>
  <c r="IC140" i="26"/>
  <c r="ID140" i="26" s="1"/>
  <c r="N139" i="26"/>
  <c r="B56" i="26"/>
  <c r="B143" i="26" s="1"/>
  <c r="N54" i="26"/>
  <c r="N53" i="26"/>
  <c r="N52" i="26"/>
  <c r="N51" i="26"/>
  <c r="N50" i="26"/>
  <c r="N49" i="26"/>
  <c r="N48" i="26"/>
  <c r="N47" i="26"/>
  <c r="N46" i="26"/>
  <c r="N45" i="26"/>
  <c r="N44" i="26"/>
  <c r="N43" i="26"/>
  <c r="N42" i="26"/>
  <c r="N41" i="26"/>
  <c r="N40" i="26"/>
  <c r="N39" i="26"/>
  <c r="N38" i="26"/>
  <c r="N37" i="26"/>
  <c r="N36" i="26"/>
  <c r="N35" i="26"/>
  <c r="N34" i="26"/>
  <c r="N33" i="26"/>
  <c r="N32" i="26"/>
  <c r="N31" i="26"/>
  <c r="N30" i="26"/>
  <c r="N29" i="26"/>
  <c r="N28" i="26"/>
  <c r="N27" i="26"/>
  <c r="N26" i="26"/>
  <c r="N25" i="26"/>
  <c r="N24" i="26"/>
  <c r="N23" i="26"/>
  <c r="N22" i="26"/>
  <c r="N21" i="26"/>
  <c r="N20" i="26"/>
  <c r="N19" i="26"/>
  <c r="N18" i="26"/>
  <c r="N17" i="26"/>
  <c r="N16" i="26"/>
  <c r="N15" i="26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O36" i="25"/>
  <c r="O35" i="25"/>
  <c r="O34" i="25"/>
  <c r="O33" i="25"/>
  <c r="O32" i="25"/>
  <c r="O31" i="25"/>
  <c r="O30" i="25"/>
  <c r="O29" i="25"/>
  <c r="O28" i="25"/>
  <c r="O27" i="25"/>
  <c r="O26" i="25"/>
  <c r="O25" i="25"/>
  <c r="O24" i="25"/>
  <c r="O23" i="25"/>
  <c r="O22" i="25"/>
  <c r="O21" i="25"/>
  <c r="O20" i="25"/>
  <c r="O19" i="25"/>
  <c r="O18" i="25"/>
  <c r="O17" i="25"/>
  <c r="O16" i="25"/>
  <c r="O15" i="25"/>
  <c r="O14" i="25"/>
  <c r="O13" i="25"/>
  <c r="O12" i="25"/>
  <c r="D11" i="26" l="1"/>
  <c r="G9" i="19" s="1"/>
  <c r="D10" i="24"/>
  <c r="G10" i="19" s="1"/>
  <c r="N140" i="24"/>
  <c r="K6" i="19" l="1"/>
  <c r="L6" i="19"/>
  <c r="Q6" i="19"/>
  <c r="N16" i="1" l="1"/>
  <c r="L3" i="23" l="1"/>
  <c r="L4" i="23" s="1"/>
  <c r="L5" i="23" s="1"/>
  <c r="L6" i="23" s="1"/>
  <c r="L7" i="23" s="1"/>
  <c r="L8" i="23" s="1"/>
  <c r="L9" i="23" s="1"/>
  <c r="L10" i="23" s="1"/>
  <c r="L11" i="23" s="1"/>
  <c r="L12" i="23" s="1"/>
  <c r="L13" i="23" s="1"/>
  <c r="L14" i="23" s="1"/>
  <c r="L15" i="23" s="1"/>
  <c r="L16" i="23" s="1"/>
  <c r="L17" i="23" s="1"/>
  <c r="L18" i="23" s="1"/>
  <c r="L19" i="23" s="1"/>
  <c r="L20" i="23" s="1"/>
  <c r="L21" i="23" s="1"/>
  <c r="L22" i="23" s="1"/>
  <c r="L23" i="23" s="1"/>
  <c r="L24" i="23" s="1"/>
  <c r="L25" i="23" s="1"/>
  <c r="L26" i="23" s="1"/>
  <c r="V21" i="2"/>
  <c r="V25" i="2"/>
  <c r="V24" i="2"/>
  <c r="V23" i="2"/>
  <c r="V22" i="2"/>
  <c r="U25" i="5"/>
  <c r="U23" i="5"/>
  <c r="U22" i="5"/>
  <c r="U21" i="5"/>
  <c r="U24" i="5"/>
  <c r="U20" i="5"/>
  <c r="V25" i="5"/>
  <c r="V24" i="5"/>
  <c r="V23" i="5"/>
  <c r="V22" i="5"/>
  <c r="V21" i="5"/>
  <c r="V20" i="5"/>
  <c r="W24" i="2"/>
  <c r="W23" i="2"/>
  <c r="W21" i="2"/>
  <c r="W25" i="2"/>
  <c r="W22" i="2"/>
  <c r="W20" i="2"/>
  <c r="V20" i="2"/>
  <c r="Q107" i="5" l="1"/>
  <c r="Q20" i="5"/>
  <c r="Q56" i="5"/>
  <c r="Q54" i="5"/>
  <c r="Q52" i="5"/>
  <c r="Q50" i="5"/>
  <c r="Q48" i="5"/>
  <c r="Q46" i="5"/>
  <c r="Q44" i="5"/>
  <c r="Q42" i="5"/>
  <c r="Q40" i="5"/>
  <c r="Q38" i="5"/>
  <c r="Q36" i="5"/>
  <c r="Q34" i="5"/>
  <c r="Q32" i="5"/>
  <c r="Q30" i="5"/>
  <c r="Q28" i="5"/>
  <c r="Q26" i="5"/>
  <c r="Q24" i="5"/>
  <c r="Q22" i="5"/>
  <c r="Q64" i="5"/>
  <c r="Q66" i="5"/>
  <c r="Q68" i="5"/>
  <c r="Q70" i="5"/>
  <c r="Q72" i="5"/>
  <c r="Q74" i="5"/>
  <c r="Q76" i="5"/>
  <c r="Q78" i="5"/>
  <c r="Q80" i="5"/>
  <c r="Q82" i="5"/>
  <c r="Q84" i="5"/>
  <c r="Q86" i="5"/>
  <c r="Q88" i="5"/>
  <c r="Q90" i="5"/>
  <c r="Q92" i="5"/>
  <c r="Q94" i="5"/>
  <c r="Q96" i="5"/>
  <c r="Q98" i="5"/>
  <c r="Q100" i="5"/>
  <c r="Q102" i="5"/>
  <c r="Q104" i="5"/>
  <c r="Q106" i="5"/>
  <c r="Q57" i="5"/>
  <c r="Q55" i="5"/>
  <c r="Q53" i="5"/>
  <c r="Q51" i="5"/>
  <c r="Q49" i="5"/>
  <c r="Q47" i="5"/>
  <c r="Q45" i="5"/>
  <c r="Q43" i="5"/>
  <c r="Q41" i="5"/>
  <c r="Q39" i="5"/>
  <c r="Q37" i="5"/>
  <c r="Q35" i="5"/>
  <c r="Q33" i="5"/>
  <c r="Q31" i="5"/>
  <c r="Q29" i="5"/>
  <c r="Q27" i="5"/>
  <c r="Q25" i="5"/>
  <c r="Q23" i="5"/>
  <c r="Q21" i="5"/>
  <c r="Q65" i="5"/>
  <c r="Q67" i="5"/>
  <c r="Q69" i="5"/>
  <c r="Q71" i="5"/>
  <c r="Q73" i="5"/>
  <c r="Q75" i="5"/>
  <c r="Q77" i="5"/>
  <c r="Q79" i="5"/>
  <c r="Q81" i="5"/>
  <c r="Q83" i="5"/>
  <c r="Q85" i="5"/>
  <c r="Q87" i="5"/>
  <c r="Q89" i="5"/>
  <c r="Q91" i="5"/>
  <c r="Q93" i="5"/>
  <c r="Q95" i="5"/>
  <c r="Q97" i="5"/>
  <c r="Q99" i="5"/>
  <c r="Q101" i="5"/>
  <c r="Q103" i="5"/>
  <c r="Q105" i="5"/>
  <c r="O21" i="2" l="1"/>
  <c r="Q21" i="2" s="1"/>
  <c r="O22" i="2"/>
  <c r="Q22" i="2" s="1"/>
  <c r="O23" i="2"/>
  <c r="Q23" i="2" s="1"/>
  <c r="O24" i="2"/>
  <c r="Q24" i="2" s="1"/>
  <c r="O25" i="2"/>
  <c r="Q25" i="2" s="1"/>
  <c r="O26" i="2"/>
  <c r="Q26" i="2" s="1"/>
  <c r="O27" i="2"/>
  <c r="Q27" i="2" s="1"/>
  <c r="O28" i="2"/>
  <c r="Q28" i="2" s="1"/>
  <c r="O29" i="2"/>
  <c r="Q29" i="2" s="1"/>
  <c r="O30" i="2"/>
  <c r="Q30" i="2" s="1"/>
  <c r="O31" i="2"/>
  <c r="Q31" i="2" s="1"/>
  <c r="O32" i="2"/>
  <c r="Q32" i="2" s="1"/>
  <c r="O33" i="2"/>
  <c r="Q33" i="2" s="1"/>
  <c r="O34" i="2"/>
  <c r="Q34" i="2" s="1"/>
  <c r="O35" i="2"/>
  <c r="Q35" i="2" s="1"/>
  <c r="O36" i="2"/>
  <c r="Q36" i="2" s="1"/>
  <c r="O37" i="2"/>
  <c r="Q37" i="2" s="1"/>
  <c r="O38" i="2"/>
  <c r="Q38" i="2" s="1"/>
  <c r="O39" i="2"/>
  <c r="Q39" i="2" s="1"/>
  <c r="O40" i="2"/>
  <c r="Q40" i="2" s="1"/>
  <c r="O41" i="2"/>
  <c r="Q41" i="2" s="1"/>
  <c r="O42" i="2"/>
  <c r="Q42" i="2" s="1"/>
  <c r="O43" i="2"/>
  <c r="Q43" i="2" s="1"/>
  <c r="O44" i="2"/>
  <c r="Q44" i="2" s="1"/>
  <c r="O45" i="2"/>
  <c r="Q45" i="2" s="1"/>
  <c r="O46" i="2"/>
  <c r="Q46" i="2" s="1"/>
  <c r="O47" i="2"/>
  <c r="Q47" i="2" s="1"/>
  <c r="O48" i="2"/>
  <c r="Q48" i="2" s="1"/>
  <c r="O49" i="2"/>
  <c r="Q49" i="2" s="1"/>
  <c r="O50" i="2"/>
  <c r="Q50" i="2" s="1"/>
  <c r="O51" i="2"/>
  <c r="Q51" i="2" s="1"/>
  <c r="O52" i="2"/>
  <c r="Q52" i="2" s="1"/>
  <c r="O53" i="2"/>
  <c r="Q53" i="2" s="1"/>
  <c r="O54" i="2"/>
  <c r="Q54" i="2" s="1"/>
  <c r="O55" i="2"/>
  <c r="Q55" i="2" s="1"/>
  <c r="O56" i="2"/>
  <c r="Q56" i="2" s="1"/>
  <c r="O57" i="2"/>
  <c r="Q57" i="2" s="1"/>
  <c r="O58" i="2"/>
  <c r="Q58" i="2" s="1"/>
  <c r="O59" i="2"/>
  <c r="Q59" i="2" s="1"/>
  <c r="D10" i="3"/>
  <c r="G7" i="19" s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B116" i="2"/>
  <c r="B115" i="2"/>
  <c r="B58" i="3"/>
  <c r="B106" i="3" s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O74" i="2"/>
  <c r="Q74" i="2" s="1"/>
  <c r="O67" i="2"/>
  <c r="Q67" i="2" s="1"/>
  <c r="O98" i="2"/>
  <c r="Q98" i="2" s="1"/>
  <c r="O97" i="2"/>
  <c r="Q97" i="2" s="1"/>
  <c r="O96" i="2"/>
  <c r="Q96" i="2" s="1"/>
  <c r="O95" i="2"/>
  <c r="Q95" i="2" s="1"/>
  <c r="O94" i="2"/>
  <c r="Q94" i="2" s="1"/>
  <c r="O93" i="2"/>
  <c r="Q93" i="2" s="1"/>
  <c r="O92" i="2"/>
  <c r="Q92" i="2" s="1"/>
  <c r="O91" i="2"/>
  <c r="Q91" i="2" s="1"/>
  <c r="O90" i="2"/>
  <c r="Q90" i="2" s="1"/>
  <c r="O89" i="2"/>
  <c r="Q89" i="2" s="1"/>
  <c r="O88" i="2"/>
  <c r="Q88" i="2" s="1"/>
  <c r="O87" i="2"/>
  <c r="Q87" i="2" s="1"/>
  <c r="O86" i="2"/>
  <c r="Q86" i="2" s="1"/>
  <c r="O85" i="2"/>
  <c r="Q85" i="2" s="1"/>
  <c r="O84" i="2"/>
  <c r="Q84" i="2" s="1"/>
  <c r="B118" i="1"/>
  <c r="B63" i="2" s="1"/>
  <c r="B117" i="2" s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114" i="1"/>
  <c r="N68" i="1"/>
  <c r="O76" i="2"/>
  <c r="Q76" i="2" s="1"/>
  <c r="B56" i="3"/>
  <c r="B104" i="3" s="1"/>
  <c r="O20" i="2"/>
  <c r="Q20" i="2" s="1"/>
  <c r="O73" i="2"/>
  <c r="Q73" i="2" s="1"/>
  <c r="O68" i="2"/>
  <c r="Q68" i="2" s="1"/>
  <c r="O69" i="2"/>
  <c r="Q69" i="2" s="1"/>
  <c r="O70" i="2"/>
  <c r="Q70" i="2" s="1"/>
  <c r="O71" i="2"/>
  <c r="Q71" i="2" s="1"/>
  <c r="O72" i="2"/>
  <c r="Q72" i="2" s="1"/>
  <c r="O75" i="2"/>
  <c r="Q75" i="2" s="1"/>
  <c r="O77" i="2"/>
  <c r="Q77" i="2" s="1"/>
  <c r="O78" i="2"/>
  <c r="Q78" i="2" s="1"/>
  <c r="O79" i="2"/>
  <c r="Q79" i="2" s="1"/>
  <c r="O80" i="2"/>
  <c r="Q80" i="2" s="1"/>
  <c r="O81" i="2"/>
  <c r="Q81" i="2" s="1"/>
  <c r="O82" i="2"/>
  <c r="Q82" i="2" s="1"/>
  <c r="O83" i="2"/>
  <c r="Q83" i="2" s="1"/>
  <c r="O99" i="2"/>
  <c r="Q99" i="2" s="1"/>
  <c r="O100" i="2"/>
  <c r="Q100" i="2" s="1"/>
  <c r="O101" i="2"/>
  <c r="Q101" i="2" s="1"/>
  <c r="O102" i="2"/>
  <c r="Q102" i="2" s="1"/>
  <c r="O103" i="2"/>
  <c r="Q103" i="2" s="1"/>
  <c r="O104" i="2"/>
  <c r="Q104" i="2" s="1"/>
  <c r="O105" i="2"/>
  <c r="Q105" i="2" s="1"/>
  <c r="O106" i="2"/>
  <c r="Q106" i="2" s="1"/>
  <c r="O107" i="2"/>
  <c r="Q107" i="2" s="1"/>
  <c r="O108" i="2"/>
  <c r="Q108" i="2" s="1"/>
  <c r="O109" i="2"/>
  <c r="Q109" i="2" s="1"/>
  <c r="O110" i="2"/>
  <c r="Q110" i="2" s="1"/>
  <c r="O111" i="2"/>
  <c r="Q111" i="2" s="1"/>
  <c r="O112" i="2"/>
  <c r="Q112" i="2" s="1"/>
  <c r="O113" i="2"/>
  <c r="Q113" i="2" s="1"/>
  <c r="B60" i="5" l="1"/>
  <c r="B110" i="5" s="1"/>
  <c r="B152" i="3"/>
  <c r="D12" i="1"/>
  <c r="G6" i="19" s="1"/>
  <c r="G11" i="19" s="1"/>
  <c r="D16" i="5" l="1"/>
  <c r="H7" i="19" s="1"/>
  <c r="I7" i="19" s="1"/>
  <c r="D16" i="2"/>
  <c r="H6" i="19" s="1"/>
  <c r="H11" i="19" l="1"/>
  <c r="I6" i="19"/>
  <c r="I11" i="19" l="1"/>
</calcChain>
</file>

<file path=xl/connections.xml><?xml version="1.0" encoding="utf-8"?>
<connections xmlns="http://schemas.openxmlformats.org/spreadsheetml/2006/main">
  <connection id="1" name="Conexão1" type="4" refreshedVersion="3" background="1" saveData="1">
    <webPr sourceData="1" parsePre="1" consecutive="1" xl2000="1" url="http://www.fapesp.br/scripts/valores-bolsa.php"/>
  </connection>
  <connection id="2" name="Conexão2" type="4" refreshedVersion="3" background="1" saveData="1">
    <webPr sourceData="1" parsePre="1" consecutive="1" xl2000="1" url="http://www.fapesp.br/materia/3162/bolsas/tabela-de-valores-de-bolsas-no-pais.htm"/>
  </connection>
</connections>
</file>

<file path=xl/sharedStrings.xml><?xml version="1.0" encoding="utf-8"?>
<sst xmlns="http://schemas.openxmlformats.org/spreadsheetml/2006/main" count="270" uniqueCount="187">
  <si>
    <t>item</t>
  </si>
  <si>
    <t>FAPESP</t>
  </si>
  <si>
    <t>preço unitário</t>
  </si>
  <si>
    <t>custo do item</t>
  </si>
  <si>
    <t>TOTAL</t>
  </si>
  <si>
    <t>quant.</t>
  </si>
  <si>
    <t>descrição (somente 1 linha para cada item)</t>
  </si>
  <si>
    <t>NÃO SERÃO ACEITOS FORMULÁRIOS PREENCHIDOS EM DESACORDO COM ESTA INSTRUÇÃO</t>
  </si>
  <si>
    <t xml:space="preserve"> </t>
  </si>
  <si>
    <t>USD</t>
  </si>
  <si>
    <t xml:space="preserve"> OBSERVAÇÕES: </t>
  </si>
  <si>
    <t>TT-III</t>
  </si>
  <si>
    <t>TT-I</t>
  </si>
  <si>
    <t>TT-IV</t>
  </si>
  <si>
    <t>TT-IV-A</t>
  </si>
  <si>
    <t>TT-V</t>
  </si>
  <si>
    <t xml:space="preserve">TOTAL: </t>
  </si>
  <si>
    <t xml:space="preserve">TOTAL:  </t>
  </si>
  <si>
    <t>TOTAL:</t>
  </si>
  <si>
    <r>
      <t>PARA IMPRIMIR A INSTRUÇÃO ABAIXO,</t>
    </r>
    <r>
      <rPr>
        <b/>
        <i/>
        <sz val="11"/>
        <color indexed="56"/>
        <rFont val="Tahoma"/>
        <family val="2"/>
      </rPr>
      <t xml:space="preserve"> SELECIONE A ÁREA A SER IMPRESSA</t>
    </r>
  </si>
  <si>
    <r>
      <t>DIGITE "</t>
    </r>
    <r>
      <rPr>
        <b/>
        <sz val="14"/>
        <color indexed="56"/>
        <rFont val="Tahoma"/>
        <family val="2"/>
      </rPr>
      <t>CTRL</t>
    </r>
    <r>
      <rPr>
        <b/>
        <sz val="11"/>
        <color indexed="56"/>
        <rFont val="Tahoma"/>
        <family val="2"/>
      </rPr>
      <t xml:space="preserve">" </t>
    </r>
    <r>
      <rPr>
        <b/>
        <sz val="14"/>
        <color indexed="56"/>
        <rFont val="Tahoma"/>
        <family val="2"/>
      </rPr>
      <t>P</t>
    </r>
    <r>
      <rPr>
        <b/>
        <sz val="11"/>
        <color indexed="56"/>
        <rFont val="Tahoma"/>
        <family val="2"/>
      </rPr>
      <t>, E DEPOIS CLIQUE EM SELEÇÃO.</t>
    </r>
  </si>
  <si>
    <t>DOCUMENTAÇÃO</t>
  </si>
  <si>
    <t>TT-II</t>
  </si>
  <si>
    <t xml:space="preserve">  </t>
  </si>
  <si>
    <t xml:space="preserve"> INSTRUÇÕES PARA PREENCHIMENTO – LEIA ATENTAMENTE AS INSTRUÇÕES ABAIXO.</t>
  </si>
  <si>
    <t>AS PLANILHAS FORAM VERTICALIZADAS ENTRE MAIO E JUNHO DE 2010</t>
  </si>
  <si>
    <t>IMAGENS NA PLANILHA</t>
  </si>
  <si>
    <t>A IMAGEM  PARA IR À INSTRUÇÃO  PARA PREENCHIMENTO TEM LINK PARA A LINHA 184</t>
  </si>
  <si>
    <t>COMUNICAÇAO ENTRE AS PLANILHAS</t>
  </si>
  <si>
    <t>INFORMAÇÕES GERAIS</t>
  </si>
  <si>
    <t xml:space="preserve">NAS PLANILHAS "NACIONAIS", AS DUAS PÁGINAS TEM 47 LINHAS </t>
  </si>
  <si>
    <t>NAS PLANILAS "INTERNACIONAIS", A PRIMEIRA PÁGINA TEM 40 LINHAS E A SEGUNDA 47.</t>
  </si>
  <si>
    <t>INÍCIO - FORMATAÇÃO CONDICIONAL.</t>
  </si>
  <si>
    <t>ELAS FORAM FORMATADAS PRA APARECER INTEGRALMENTE NA TELA COM ZOOM DE 100%</t>
  </si>
  <si>
    <t>MATERIAL PERMANENTE IMPORTADO</t>
  </si>
  <si>
    <t>CONFIGURAÇÃO DE MARGEM</t>
  </si>
  <si>
    <t xml:space="preserve">1,9                                                   0,7       </t>
  </si>
  <si>
    <t>ALINHAR - HORIZONTAL E VERTICAL</t>
  </si>
  <si>
    <t>AS LINHAS DE TODAS AS PLANILHAS TEM ALTURA DE "23,25".</t>
  </si>
  <si>
    <t xml:space="preserve">CONTÉM FÓRMULAS DE TOTALIZAÇÃO </t>
  </si>
  <si>
    <t>IC</t>
  </si>
  <si>
    <t>US$ 1.200,00</t>
  </si>
  <si>
    <t>CÓDIGO EM VBA PRA DESPROTEGER QUALQUER PLANILHA</t>
  </si>
  <si>
    <t>BOLSAS</t>
  </si>
  <si>
    <t>A PARTIR</t>
  </si>
  <si>
    <t xml:space="preserve">ATÉ </t>
  </si>
  <si>
    <t>HORAS SEMANAIS - BOLSAS TT</t>
  </si>
  <si>
    <t>Valores vigentes até 31/3/2011</t>
  </si>
  <si>
    <t>Valores vigentes a partir de 1º/4/2011</t>
  </si>
  <si>
    <t>Bolsas regulares FAPESP</t>
  </si>
  <si>
    <t>Iniciação Científica/Tecnológica (IC)</t>
  </si>
  <si>
    <t>Mestrado 1 (MS 1) e Doutorado Direto 1 (DD 1)</t>
  </si>
  <si>
    <t>Mestrado 2 (MS 2) e Doutorado Direto 2 (DD 2)</t>
  </si>
  <si>
    <t>Doutorado 1 (DR 1) e Doutorado Direto 3 (DD 3)</t>
  </si>
  <si>
    <t>Doutorado 2 (DR 2) e Doutorado Direto 4 (DD 4)</t>
  </si>
  <si>
    <t>Pós-Doutorado (PD-BR)</t>
  </si>
  <si>
    <t>Capacitação de recursos humanos de apoio à pesquisa</t>
  </si>
  <si>
    <t>Treinamento Técnico 1 (TT 1)</t>
  </si>
  <si>
    <t>Treinamento Técnico 2 (TT 2)</t>
  </si>
  <si>
    <t>Treinamento Técnico 3 (TT 3)</t>
  </si>
  <si>
    <t>Treinamento Técnico 4 (TT 4)</t>
  </si>
  <si>
    <t>Treinamento Técnico 4A (TT 4A)</t>
  </si>
  <si>
    <t>Treinamento Técnico 5 (TT 5)</t>
  </si>
  <si>
    <t>a partir de 1º/4/2011</t>
  </si>
  <si>
    <t>PD</t>
  </si>
  <si>
    <t>AUXÍLIO À PESQUISA - PROJETO TEMÁTICO</t>
  </si>
  <si>
    <t>AUXÍLIO À PESQUISA - JOVENS PESQUISADORES</t>
  </si>
  <si>
    <t>AUXÍLIO À PESQUISA - POLÍTICAS PÚBLICAS</t>
  </si>
  <si>
    <t>AUXÍLIO À PESQUISA - ENSINO PÚBLICO</t>
  </si>
  <si>
    <t>CÉLULA VARIÁVEL</t>
  </si>
  <si>
    <t>CLIQUE AQUI E SELECIONE A MODALIDADE DO AUXÍLIO SOLICITADO</t>
  </si>
  <si>
    <t>MODALIDADE</t>
  </si>
  <si>
    <t>Valor</t>
  </si>
  <si>
    <t>Desembolso</t>
  </si>
  <si>
    <t>Auxílio à Pesquisa – Regular</t>
  </si>
  <si>
    <t>Na outorga</t>
  </si>
  <si>
    <t>Auxílio à Pesquisa – Temático</t>
  </si>
  <si>
    <t>Auxílio à Pesquisa – Jovem Pesquisador</t>
  </si>
  <si>
    <t>Auxílio à Pesquisa – Pesq. em Políticas Públicas</t>
  </si>
  <si>
    <t>Auxílio à Pesquisa – Pesquisa para Melhoria do Ensino Público</t>
  </si>
  <si>
    <t>Anual consolidado</t>
  </si>
  <si>
    <t>Reserva Técnica para Infraestrutura Institucional de Pesquisa</t>
  </si>
  <si>
    <t>Reserva Técnica para infraestrutura Direta do Projeto</t>
  </si>
  <si>
    <t xml:space="preserve">R$1.545,30   </t>
  </si>
  <si>
    <t>Bolsas no País</t>
  </si>
  <si>
    <t>Modalidade da Bolsa</t>
  </si>
  <si>
    <t>Iniciação Científica</t>
  </si>
  <si>
    <t>Mestrado</t>
  </si>
  <si>
    <t>Doutorado e Doutorado Direto</t>
  </si>
  <si>
    <t>Pós-Doutorado</t>
  </si>
  <si>
    <t>DD2</t>
  </si>
  <si>
    <t>DD4</t>
  </si>
  <si>
    <t>DD3</t>
  </si>
  <si>
    <t>ATÉ</t>
  </si>
  <si>
    <t>BC</t>
  </si>
  <si>
    <t>DD1</t>
  </si>
  <si>
    <r>
      <t>TABELA INFORMATIVA PARA OS CÁLCULOS (</t>
    </r>
    <r>
      <rPr>
        <b/>
        <u/>
        <sz val="16"/>
        <color rgb="FF0000CC"/>
        <rFont val="Arial"/>
        <family val="2"/>
      </rPr>
      <t>www.fapesp.br/rt</t>
    </r>
    <r>
      <rPr>
        <b/>
        <sz val="20"/>
        <rFont val="Arial"/>
        <family val="2"/>
      </rPr>
      <t xml:space="preserve">) </t>
    </r>
  </si>
  <si>
    <t>CALCULO BC</t>
  </si>
  <si>
    <t>AS CÉLULAS COM FUNDO CINZA CONTEM FORMULAS (ESTÃO PROTEGIDAS). AS COM FUNDO AMARELO SÃO DESPROTEGIDAS</t>
  </si>
  <si>
    <t>AS CORES SÃO DEFINIDAS POR FORMATAÇÃO CONDICIONAL</t>
  </si>
  <si>
    <t>SOMENTE A IMAGEM DE 50 ANOS DA FAPESP SERÁ IMPRESSA, AS DEMAIS SÃO INFORMATIVAS</t>
  </si>
  <si>
    <t>A ÚNICA PLANILHA QUE SE COMUNICA COM TODAS AS OUTRAS É A CONSOLIDADA, O MÊS DEVE SER INSERIDO SOMENTE EM 1-MPN</t>
  </si>
  <si>
    <t>AUXÍLIO À PESQUISA - REGULAR</t>
  </si>
  <si>
    <t>DÓLAR FAPESP</t>
  </si>
  <si>
    <t>Conversão em Reais</t>
  </si>
  <si>
    <t>AIR TICKETS</t>
  </si>
  <si>
    <t>PRINCIPAL INVESTIGATOR:</t>
  </si>
  <si>
    <t>Item</t>
  </si>
  <si>
    <t>Quantity</t>
  </si>
  <si>
    <t>Unit price</t>
  </si>
  <si>
    <t xml:space="preserve">Total cost </t>
  </si>
  <si>
    <t>FAPESP*</t>
  </si>
  <si>
    <t xml:space="preserve"> * Exclusive use by FAPESP.</t>
  </si>
  <si>
    <r>
      <t xml:space="preserve">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viagem deve ser numerada seqüencialmente</t>
    </r>
    <r>
      <rPr>
        <b/>
        <sz val="10"/>
        <rFont val="Tahoma"/>
        <family val="2"/>
      </rPr>
      <t xml:space="preserve"> (ver exemplo abaixo).  </t>
    </r>
  </si>
  <si>
    <r>
      <t xml:space="preserve">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</si>
  <si>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t xml:space="preserve"> EXEMPLO</t>
  </si>
  <si>
    <t>PER DIEM</t>
  </si>
  <si>
    <t xml:space="preserve">total cost </t>
  </si>
  <si>
    <t>DIP</t>
  </si>
  <si>
    <t>DIE</t>
  </si>
  <si>
    <t>DESPESAS COM DIÁRIAS NO PAÍS (DIP)</t>
  </si>
  <si>
    <t>- Apresente somente orçamento de recursos necessários para a realização de viagens. Se Concedido, o valor de cada diária não poderá ultrapassar o limite da tabela da FAPESP.</t>
  </si>
  <si>
    <r>
      <t xml:space="preserve">- Coluna </t>
    </r>
    <r>
      <rPr>
        <b/>
        <sz val="10"/>
        <rFont val="Tahoma"/>
        <family val="2"/>
      </rPr>
      <t>(quantidade)</t>
    </r>
    <r>
      <rPr>
        <sz val="10"/>
        <rFont val="Tahoma"/>
        <family val="2"/>
      </rPr>
      <t xml:space="preserve"> - quantidade de diárias necessárias para cada viagem/usuário.</t>
    </r>
  </si>
  <si>
    <r>
      <t xml:space="preserve">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descreva a viagem que se pretende realizar e indique quem será o usuário das diárias </t>
    </r>
    <r>
      <rPr>
        <b/>
        <sz val="10"/>
        <rFont val="Tahoma"/>
        <family val="2"/>
      </rPr>
      <t>(Toda a descrição deve ser feita em português).</t>
    </r>
  </si>
  <si>
    <r>
      <t xml:space="preserve">- Coluna </t>
    </r>
    <r>
      <rPr>
        <b/>
        <sz val="10"/>
        <rFont val="Tahoma"/>
        <family val="2"/>
      </rPr>
      <t>(item de despesa)</t>
    </r>
    <r>
      <rPr>
        <sz val="10"/>
        <rFont val="Tahoma"/>
        <family val="2"/>
      </rPr>
      <t xml:space="preserve"> - informe se é </t>
    </r>
    <r>
      <rPr>
        <b/>
        <sz val="10"/>
        <rFont val="Tahoma"/>
        <family val="2"/>
      </rPr>
      <t>DIP</t>
    </r>
    <r>
      <rPr>
        <sz val="10"/>
        <rFont val="Tahoma"/>
        <family val="2"/>
      </rPr>
      <t xml:space="preserve"> ou </t>
    </r>
    <r>
      <rPr>
        <b/>
        <sz val="10"/>
        <rFont val="Tahoma"/>
        <family val="2"/>
      </rPr>
      <t>DIE</t>
    </r>
    <r>
      <rPr>
        <sz val="10"/>
        <rFont val="Tahoma"/>
        <family val="2"/>
      </rPr>
      <t>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</si>
  <si>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DIP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valor total das diárias solicitadas no PAÍS, conforme seleção da coluna (</t>
    </r>
    <r>
      <rPr>
        <b/>
        <sz val="10"/>
        <rFont val="Tahoma"/>
        <family val="2"/>
      </rPr>
      <t>item de despesa</t>
    </r>
    <r>
      <rPr>
        <sz val="10"/>
        <rFont val="Tahoma"/>
        <family val="2"/>
      </rPr>
      <t>).</t>
    </r>
  </si>
  <si>
    <r>
      <t xml:space="preserve">- Coluna </t>
    </r>
    <r>
      <rPr>
        <b/>
        <sz val="10"/>
        <rFont val="Tahoma"/>
        <family val="2"/>
      </rPr>
      <t>(</t>
    </r>
    <r>
      <rPr>
        <sz val="10"/>
        <rFont val="Tahoma"/>
        <family val="2"/>
      </rPr>
      <t>total DIE</t>
    </r>
    <r>
      <rPr>
        <b/>
        <sz val="10"/>
        <rFont val="Tahoma"/>
        <family val="2"/>
      </rPr>
      <t>)</t>
    </r>
    <r>
      <rPr>
        <sz val="10"/>
        <rFont val="Tahoma"/>
        <family val="2"/>
      </rPr>
      <t xml:space="preserve"> - cálculo automático do  valor total das diárias solicitadas no EXTERIOR, conforme seleção da coluna (</t>
    </r>
    <r>
      <rPr>
        <b/>
        <sz val="10"/>
        <rFont val="Tahoma"/>
        <family val="2"/>
      </rPr>
      <t>item de despesa).</t>
    </r>
  </si>
  <si>
    <r>
      <t xml:space="preserve">- Coluna </t>
    </r>
    <r>
      <rPr>
        <b/>
        <sz val="10"/>
        <rFont val="Tahoma"/>
        <family val="2"/>
      </rPr>
      <t>()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</si>
  <si>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t xml:space="preserve"> OBSERVAÇÕES:  </t>
  </si>
  <si>
    <t>1) Auxílios para a vinda de pesquisador visitante, realização de estágios, participação em reunião, etc. devem ser solicitados em formulários específicos</t>
  </si>
  <si>
    <t xml:space="preserve">    para cada finalidade e de acordo com as regras em vigor.  </t>
  </si>
  <si>
    <r>
      <t>2) Para a contratação de recursos humanos de apoio à pesquisa,</t>
    </r>
    <r>
      <rPr>
        <b/>
        <sz val="10"/>
        <rFont val="Tahoma"/>
        <family val="2"/>
      </rPr>
      <t xml:space="preserve"> ver Programa FAPESP de Capacitação Técnica.  </t>
    </r>
  </si>
  <si>
    <t xml:space="preserve">3) Justifique em anexo a utilidade de cada item solicitado para o desenvolvimento do projeto de pesquisa proposto.  </t>
  </si>
  <si>
    <t>total DIP</t>
  </si>
  <si>
    <t>Pesquisa de campo a ser realizada por ......, na cidade de Brasília</t>
  </si>
  <si>
    <t>Pesquisa de campo a ser realizada por ......, na cidade do Rio de Janeiro</t>
  </si>
  <si>
    <t>Pesquisa de campo a ser realizada por ......, em New York City</t>
  </si>
  <si>
    <t>HEALTH INSURANCE</t>
  </si>
  <si>
    <t>INSTRUÇÕES PARA PREENCHIMENTO – LEIA ATENTAMENTE AS INSTRUÇÕES ABAIXO.</t>
  </si>
  <si>
    <t>SERVIÇOS DE TERCEIROS NO BRASIL (STB)</t>
  </si>
  <si>
    <t>Somente são analisadas solicitações de recursos para serviços especializados e de curta duração. Não incluir salários de qualquer natureza, bolsas no País ou no exterior, serviços administrativos ou contratos para manutenção de equipamentos.</t>
  </si>
  <si>
    <r>
      <t xml:space="preserve"> - Coluna </t>
    </r>
    <r>
      <rPr>
        <b/>
        <sz val="10"/>
        <rFont val="Tahoma"/>
        <family val="2"/>
      </rPr>
      <t>(item)</t>
    </r>
    <r>
      <rPr>
        <sz val="10"/>
        <rFont val="Tahoma"/>
        <family val="2"/>
      </rPr>
      <t xml:space="preserve"> - cada tipo de serviço deve ser numerado seqüencialmente.</t>
    </r>
    <r>
      <rPr>
        <b/>
        <sz val="10"/>
        <rFont val="Tahoma"/>
        <family val="2"/>
      </rPr>
      <t xml:space="preserve"> (ver exemplo abaixo).</t>
    </r>
  </si>
  <si>
    <r>
      <t xml:space="preserve"> - Coluna </t>
    </r>
    <r>
      <rPr>
        <b/>
        <sz val="10"/>
        <rFont val="Tahoma"/>
        <family val="2"/>
      </rPr>
      <t>(quant.)</t>
    </r>
    <r>
      <rPr>
        <sz val="10"/>
        <rFont val="Tahoma"/>
        <family val="2"/>
      </rPr>
      <t xml:space="preserve"> - quantidade de cada serviço, quando possível  </t>
    </r>
  </si>
  <si>
    <r>
      <t xml:space="preserve"> - Coluna </t>
    </r>
    <r>
      <rPr>
        <b/>
        <sz val="10"/>
        <rFont val="Tahoma"/>
        <family val="2"/>
      </rPr>
      <t>(descrição)</t>
    </r>
    <r>
      <rPr>
        <sz val="10"/>
        <rFont val="Tahoma"/>
        <family val="2"/>
      </rPr>
      <t xml:space="preserve"> - descrição detalhada do serviço e executor a ser contratado.  </t>
    </r>
    <r>
      <rPr>
        <b/>
        <sz val="10"/>
        <rFont val="Tahoma"/>
        <family val="2"/>
      </rPr>
      <t xml:space="preserve">Toda a descrição deve ser feita em  PORTUGUÊS.  </t>
    </r>
  </si>
  <si>
    <r>
      <t xml:space="preserve"> - Coluna </t>
    </r>
    <r>
      <rPr>
        <b/>
        <sz val="10"/>
        <rFont val="Tahoma"/>
        <family val="2"/>
      </rPr>
      <t>(preço unitário)</t>
    </r>
    <r>
      <rPr>
        <sz val="10"/>
        <rFont val="Tahoma"/>
        <family val="2"/>
      </rPr>
      <t xml:space="preserve"> - valor unitário em moeda nacional.  </t>
    </r>
  </si>
  <si>
    <r>
      <t xml:space="preserve"> - Coluna </t>
    </r>
    <r>
      <rPr>
        <b/>
        <sz val="10"/>
        <rFont val="Tahoma"/>
        <family val="2"/>
      </rPr>
      <t xml:space="preserve">(custo do item) </t>
    </r>
    <r>
      <rPr>
        <sz val="10"/>
        <rFont val="Tahoma"/>
        <family val="2"/>
      </rPr>
      <t xml:space="preserve"> - custo total de cada item solicitado, em moeda nacional. 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</si>
  <si>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 - Coluna </t>
    </r>
    <r>
      <rPr>
        <b/>
        <sz val="10"/>
        <rFont val="Tahoma"/>
        <family val="2"/>
      </rPr>
      <t>(FAPESP)</t>
    </r>
    <r>
      <rPr>
        <sz val="10"/>
        <rFont val="Tahoma"/>
        <family val="2"/>
      </rPr>
      <t xml:space="preserve"> - </t>
    </r>
    <r>
      <rPr>
        <b/>
        <sz val="10"/>
        <rFont val="Tahoma"/>
        <family val="2"/>
      </rPr>
      <t xml:space="preserve">para uso exclusivo da FAPESP.  </t>
    </r>
  </si>
  <si>
    <r>
      <t>1)</t>
    </r>
    <r>
      <rPr>
        <sz val="10"/>
        <rFont val="Tahoma"/>
        <family val="2"/>
      </rPr>
      <t xml:space="preserve"> Para a contratação de recursos humanos de apoio à pesquisa, </t>
    </r>
    <r>
      <rPr>
        <b/>
        <sz val="10"/>
        <rFont val="Tahoma"/>
        <family val="2"/>
      </rPr>
      <t xml:space="preserve">ver  Programa FAPESP de Capacitação Técnica.  </t>
    </r>
  </si>
  <si>
    <r>
      <t>2)</t>
    </r>
    <r>
      <rPr>
        <sz val="10"/>
        <rFont val="Tahoma"/>
        <family val="2"/>
      </rPr>
      <t xml:space="preserve"> Justifique em anexo a utilidade de cada um dos serviços solicitados para o desenvolvimento do projeto de pesquisa proposto.  </t>
    </r>
  </si>
  <si>
    <t xml:space="preserve"> EXEMPLO  </t>
  </si>
  <si>
    <t>Ensaios em campo e em casas de vegetação para obtenção das sementes a serem realizadas pelo instituto.</t>
  </si>
  <si>
    <t>Horas de uso da microssonda do Instituto ..........</t>
  </si>
  <si>
    <t>Conserto do evaporador, a ser realizado pela empresa .......</t>
  </si>
  <si>
    <t>- JUSTIFIQUE EM ANEXO A UTILIDADE DE CADA ITEM SOLICITADO PARA O DESENVOLVIMENTO DO PROJETO DE PESQUISA</t>
  </si>
  <si>
    <t>description (please use only 1 row for each item)</t>
  </si>
  <si>
    <t>invoice reference</t>
  </si>
  <si>
    <t>unit price</t>
  </si>
  <si>
    <t>cost of item</t>
  </si>
  <si>
    <t>quantity</t>
  </si>
  <si>
    <r>
      <t xml:space="preserve">Three different </t>
    </r>
    <r>
      <rPr>
        <b/>
        <i/>
        <sz val="11"/>
        <rFont val="Calibri"/>
        <family val="2"/>
      </rPr>
      <t>pro forma</t>
    </r>
    <r>
      <rPr>
        <b/>
        <sz val="11"/>
        <rFont val="Calibri"/>
        <family val="2"/>
      </rPr>
      <t xml:space="preserve"> invoices, issued by suppliers/authorized sellers/representatives, for each item of equipment is mandatory. Please inform if there is solely one exclusive supplier.</t>
    </r>
  </si>
  <si>
    <t xml:space="preserve">Each item should be justified according to the objectives of the project.  </t>
  </si>
  <si>
    <t>EQUIPMENT TO BE PURCHASED IN BRAZIL</t>
  </si>
  <si>
    <t>original currency</t>
  </si>
  <si>
    <t>item cost 
(original currency)</t>
  </si>
  <si>
    <t>item cost (US$)</t>
  </si>
  <si>
    <t>CURRENCY 1:</t>
  </si>
  <si>
    <t>CURRENCY 2:</t>
  </si>
  <si>
    <t>CURRENCY 3:</t>
  </si>
  <si>
    <t>CURRENCY 4:</t>
  </si>
  <si>
    <t>EXCHANGE RATE:</t>
  </si>
  <si>
    <t>MATERIALS AND SUPPLIES TO BE PURCHASED IN BRAZIL</t>
  </si>
  <si>
    <r>
      <t>EXCHANGE RATE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(PLEASE INFORM THE CURRENCY CODE AND ITS EQUIVALENT IN US$)</t>
    </r>
  </si>
  <si>
    <t>MATERIALS AND SUPPLIES TO BE PURCHASED ABROAD</t>
  </si>
  <si>
    <t>EQUIPMENT TO BE PURCHASED ABROAD</t>
  </si>
  <si>
    <t>RESOURCES REQUESTED TO FAPESP (TOTALS)</t>
  </si>
  <si>
    <t>EQUIPMENT</t>
  </si>
  <si>
    <t>Purchased/hired in Brazil</t>
  </si>
  <si>
    <t>Purchased/hired abroad</t>
  </si>
  <si>
    <t>MATERIALS AND SUPPLIES</t>
  </si>
  <si>
    <t>MANDATORY PRINT</t>
  </si>
  <si>
    <t xml:space="preserve">ITEM                                          </t>
  </si>
  <si>
    <t>MYFORMS10</t>
  </si>
  <si>
    <r>
      <t xml:space="preserve">Description: the total of </t>
    </r>
    <r>
      <rPr>
        <b/>
        <i/>
        <sz val="10"/>
        <rFont val="Tahoma"/>
        <family val="2"/>
      </rPr>
      <t>per diem</t>
    </r>
    <r>
      <rPr>
        <b/>
        <sz val="10"/>
        <rFont val="Tahoma"/>
        <family val="2"/>
      </rPr>
      <t xml:space="preserve"> for each mission, stating the candidate (http://www.fapesp.br/1086) </t>
    </r>
  </si>
  <si>
    <t>Description: Health Insurance for each mission, stating the candidate (http://www.fapesp.br/2921)</t>
  </si>
  <si>
    <t xml:space="preserve">Description: places of origin and destination and the candidate </t>
  </si>
  <si>
    <t>TRAVEL EXPENSES</t>
  </si>
  <si>
    <t>FAPESP,  OCTOBER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</si>
</sst>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7" formatCode="&quot;R$&quot;\ #,##0.00;\-&quot;R$&quot;\ #,##0.00"/>
    <numFmt numFmtId="8" formatCode="&quot;R$&quot;\ #,##0.00;[Red]\-&quot;R$&quot;\ #,##0.00"/>
    <numFmt numFmtId="164" formatCode="&quot;R$ &quot;#,##0_);[Red]\(&quot;R$ &quot;#,##0\)"/>
    <numFmt numFmtId="165" formatCode="&quot;R$ &quot;#,##0.00_);\(&quot;R$ &quot;#,##0.00\)"/>
    <numFmt numFmtId="166" formatCode="&quot;R$ &quot;#,##0.00_);[Red]\(&quot;R$ &quot;#,##0.00\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0"/>
    <numFmt numFmtId="170" formatCode="[$US$]\ #,##0.00"/>
    <numFmt numFmtId="171" formatCode="&quot;R$&quot;\ #,##0.00_);\(&quot;R$&quot;\ #,##0.00\)"/>
    <numFmt numFmtId="172" formatCode="&quot;US$&quot;\ #,##0.00_);\(&quot;US$&quot;\ #,##0.00\)"/>
    <numFmt numFmtId="173" formatCode="&quot;US$&quot;\ #,##0.00_);\(&quot;R$&quot;\ #,##0.00\)"/>
    <numFmt numFmtId="174" formatCode="&quot;R$ &quot;#,##0.00"/>
    <numFmt numFmtId="175" formatCode="_([$USD]\ * #,##0.00_);_([$USD]\ * \(#,##0.00\);_([$USD]\ * &quot;-&quot;??_);_(@_)"/>
    <numFmt numFmtId="176" formatCode="[$USD]\ #,##0.00"/>
    <numFmt numFmtId="177" formatCode="[$-416]mmmm/yyyy;@"/>
  </numFmts>
  <fonts count="73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u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10"/>
      <color indexed="9"/>
      <name val="Arial"/>
      <family val="2"/>
    </font>
    <font>
      <sz val="10"/>
      <color indexed="43"/>
      <name val="Tahoma"/>
      <family val="2"/>
    </font>
    <font>
      <sz val="11"/>
      <name val="Arial"/>
      <family val="2"/>
    </font>
    <font>
      <sz val="10"/>
      <color indexed="13"/>
      <name val="Tahoma"/>
      <family val="2"/>
    </font>
    <font>
      <b/>
      <sz val="10"/>
      <color indexed="9"/>
      <name val="Tahoma"/>
      <family val="2"/>
    </font>
    <font>
      <b/>
      <sz val="8"/>
      <name val="Tahoma"/>
      <family val="2"/>
    </font>
    <font>
      <sz val="14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0"/>
      <color indexed="9"/>
      <name val="Arial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b/>
      <sz val="12"/>
      <name val="Arial"/>
      <family val="2"/>
    </font>
    <font>
      <b/>
      <sz val="11"/>
      <color indexed="56"/>
      <name val="Tahoma"/>
      <family val="2"/>
    </font>
    <font>
      <b/>
      <i/>
      <sz val="11"/>
      <color indexed="56"/>
      <name val="Tahoma"/>
      <family val="2"/>
    </font>
    <font>
      <b/>
      <sz val="14"/>
      <color indexed="56"/>
      <name val="Tahoma"/>
      <family val="2"/>
    </font>
    <font>
      <sz val="12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sz val="10"/>
      <color theme="0"/>
      <name val="Tahoma"/>
      <family val="2"/>
    </font>
    <font>
      <sz val="10"/>
      <color theme="0"/>
      <name val="Arial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  <font>
      <b/>
      <sz val="11"/>
      <color theme="3"/>
      <name val="Tahoma"/>
      <family val="2"/>
    </font>
    <font>
      <sz val="10"/>
      <color rgb="FFFFFF00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FF0000"/>
      <name val="Tahoma"/>
      <family val="2"/>
    </font>
    <font>
      <b/>
      <sz val="10"/>
      <color rgb="FFFF0000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name val="Calibri"/>
      <family val="2"/>
      <scheme val="minor"/>
    </font>
    <font>
      <sz val="11"/>
      <color rgb="FFFFFF00"/>
      <name val="Franklin Gothic Medium"/>
      <family val="2"/>
    </font>
    <font>
      <sz val="12"/>
      <color rgb="FFFFFF00"/>
      <name val="Franklin Gothic Medium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0000CC"/>
      <name val="Arial"/>
      <family val="2"/>
    </font>
    <font>
      <b/>
      <u/>
      <sz val="10"/>
      <name val="Tahoma"/>
      <family val="2"/>
    </font>
    <font>
      <b/>
      <sz val="11"/>
      <color rgb="FF0000CC"/>
      <name val="Arial"/>
      <family val="2"/>
    </font>
    <font>
      <b/>
      <sz val="12"/>
      <color rgb="FF0000CC"/>
      <name val="Arial"/>
      <family val="2"/>
    </font>
    <font>
      <b/>
      <sz val="10"/>
      <color theme="1"/>
      <name val="Tahoma"/>
      <family val="2"/>
    </font>
    <font>
      <b/>
      <sz val="20"/>
      <name val="Arial"/>
      <family val="2"/>
    </font>
    <font>
      <b/>
      <u/>
      <sz val="16"/>
      <color rgb="FF0000CC"/>
      <name val="Arial"/>
      <family val="2"/>
    </font>
    <font>
      <b/>
      <sz val="10"/>
      <color theme="1"/>
      <name val="Arial"/>
      <family val="2"/>
    </font>
    <font>
      <sz val="10"/>
      <color theme="1"/>
      <name val="CG Times"/>
      <family val="1"/>
    </font>
    <font>
      <sz val="8"/>
      <color rgb="FF000000"/>
      <name val="Segoe UI"/>
      <family val="2"/>
    </font>
    <font>
      <b/>
      <i/>
      <sz val="10"/>
      <name val="Tahoma"/>
      <family val="2"/>
    </font>
    <font>
      <b/>
      <i/>
      <sz val="11"/>
      <name val="Calibri"/>
      <family val="2"/>
    </font>
    <font>
      <b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CC"/>
      </left>
      <right/>
      <top style="medium">
        <color rgb="FF0000CC"/>
      </top>
      <bottom style="medium">
        <color rgb="FF0000CC"/>
      </bottom>
      <diagonal/>
    </border>
    <border>
      <left/>
      <right/>
      <top style="medium">
        <color rgb="FF0000CC"/>
      </top>
      <bottom style="medium">
        <color rgb="FF0000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48">
    <xf numFmtId="0" fontId="0" fillId="0" borderId="0" xfId="0"/>
    <xf numFmtId="0" fontId="2" fillId="0" borderId="0" xfId="0" applyFont="1" applyFill="1" applyBorder="1" applyAlignment="1" applyProtection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/>
    <xf numFmtId="0" fontId="8" fillId="0" borderId="0" xfId="0" applyFont="1"/>
    <xf numFmtId="0" fontId="10" fillId="0" borderId="0" xfId="0" applyFont="1"/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Alignment="1" applyProtection="1"/>
    <xf numFmtId="0" fontId="2" fillId="0" borderId="0" xfId="0" applyFont="1" applyProtection="1"/>
    <xf numFmtId="0" fontId="12" fillId="0" borderId="7" xfId="0" applyFont="1" applyBorder="1" applyAlignment="1" applyProtection="1">
      <alignment horizontal="center" vertical="center"/>
      <protection locked="0"/>
    </xf>
    <xf numFmtId="1" fontId="12" fillId="4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/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9" fillId="0" borderId="0" xfId="0" applyFont="1" applyProtection="1"/>
    <xf numFmtId="0" fontId="0" fillId="0" borderId="0" xfId="0" applyProtection="1"/>
    <xf numFmtId="0" fontId="15" fillId="0" borderId="0" xfId="0" applyFont="1" applyAlignment="1" applyProtection="1"/>
    <xf numFmtId="0" fontId="8" fillId="0" borderId="0" xfId="0" applyFont="1" applyAlignment="1">
      <alignment horizontal="right"/>
    </xf>
    <xf numFmtId="0" fontId="2" fillId="2" borderId="10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2" fillId="0" borderId="0" xfId="0" applyFont="1" applyAlignment="1"/>
    <xf numFmtId="0" fontId="2" fillId="0" borderId="0" xfId="0" applyFont="1"/>
    <xf numFmtId="0" fontId="8" fillId="0" borderId="0" xfId="0" applyFont="1" applyAlignment="1" applyProtection="1"/>
    <xf numFmtId="0" fontId="8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2" fillId="0" borderId="0" xfId="0" applyFont="1" applyFill="1"/>
    <xf numFmtId="0" fontId="8" fillId="0" borderId="4" xfId="0" applyFont="1" applyBorder="1" applyAlignment="1" applyProtection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 applyFill="1" applyAlignment="1"/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5" fillId="0" borderId="0" xfId="0" applyFont="1" applyAlignment="1"/>
    <xf numFmtId="0" fontId="15" fillId="0" borderId="0" xfId="0" applyFont="1" applyBorder="1" applyAlignment="1"/>
    <xf numFmtId="169" fontId="18" fillId="0" borderId="15" xfId="0" applyNumberFormat="1" applyFont="1" applyBorder="1" applyAlignment="1" applyProtection="1">
      <alignment horizontal="center" vertical="center" shrinkToFit="1"/>
      <protection locked="0"/>
    </xf>
    <xf numFmtId="0" fontId="24" fillId="0" borderId="1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0" xfId="0" applyFont="1" applyFill="1" applyBorder="1" applyAlignment="1"/>
    <xf numFmtId="0" fontId="0" fillId="0" borderId="0" xfId="0" applyFill="1" applyBorder="1"/>
    <xf numFmtId="0" fontId="9" fillId="0" borderId="0" xfId="0" applyFont="1"/>
    <xf numFmtId="0" fontId="27" fillId="0" borderId="0" xfId="0" applyFont="1" applyBorder="1" applyProtection="1"/>
    <xf numFmtId="0" fontId="9" fillId="0" borderId="0" xfId="0" applyFont="1" applyBorder="1" applyProtection="1"/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8" fillId="0" borderId="4" xfId="0" applyFont="1" applyBorder="1" applyAlignment="1">
      <alignment horizontal="right"/>
    </xf>
    <xf numFmtId="0" fontId="2" fillId="0" borderId="0" xfId="0" applyFont="1" applyFill="1" applyAlignment="1" applyProtection="1"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9" fontId="18" fillId="0" borderId="15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Fill="1"/>
    <xf numFmtId="0" fontId="9" fillId="0" borderId="13" xfId="0" applyFont="1" applyBorder="1" applyAlignment="1">
      <alignment vertical="center"/>
    </xf>
    <xf numFmtId="0" fontId="0" fillId="0" borderId="0" xfId="0" applyBorder="1"/>
    <xf numFmtId="0" fontId="28" fillId="0" borderId="0" xfId="0" applyFont="1" applyAlignment="1" applyProtection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Border="1"/>
    <xf numFmtId="0" fontId="8" fillId="0" borderId="0" xfId="0" applyFont="1" applyAlignment="1">
      <alignment vertical="center"/>
    </xf>
    <xf numFmtId="0" fontId="8" fillId="5" borderId="9" xfId="0" applyFont="1" applyFill="1" applyBorder="1" applyAlignment="1">
      <alignment horizontal="center" vertical="center"/>
    </xf>
    <xf numFmtId="165" fontId="2" fillId="0" borderId="15" xfId="1" applyNumberFormat="1" applyFont="1" applyBorder="1" applyAlignment="1" applyProtection="1">
      <alignment horizontal="right" vertical="center" shrinkToFit="1"/>
      <protection locked="0" hidden="1"/>
    </xf>
    <xf numFmtId="39" fontId="2" fillId="0" borderId="15" xfId="1" applyNumberFormat="1" applyFont="1" applyBorder="1" applyAlignment="1" applyProtection="1">
      <alignment horizontal="right" vertical="center" shrinkToFit="1"/>
      <protection locked="0" hidden="1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/>
    <xf numFmtId="0" fontId="0" fillId="0" borderId="0" xfId="0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/>
    <xf numFmtId="0" fontId="0" fillId="0" borderId="0" xfId="0" applyBorder="1" applyAlignment="1" applyProtection="1"/>
    <xf numFmtId="0" fontId="5" fillId="0" borderId="0" xfId="0" applyFont="1" applyAlignment="1" applyProtection="1">
      <alignment horizontal="left" vertical="center"/>
      <protection locked="0"/>
    </xf>
    <xf numFmtId="0" fontId="2" fillId="0" borderId="4" xfId="0" applyFont="1" applyFill="1" applyBorder="1" applyProtection="1"/>
    <xf numFmtId="0" fontId="2" fillId="0" borderId="4" xfId="0" applyFont="1" applyFill="1" applyBorder="1" applyAlignment="1" applyProtection="1">
      <alignment horizontal="center"/>
    </xf>
    <xf numFmtId="0" fontId="0" fillId="4" borderId="0" xfId="0" applyFill="1" applyProtection="1"/>
    <xf numFmtId="1" fontId="2" fillId="0" borderId="10" xfId="0" applyNumberFormat="1" applyFont="1" applyBorder="1" applyAlignment="1" applyProtection="1">
      <alignment horizontal="center" vertical="center"/>
      <protection locked="0"/>
    </xf>
    <xf numFmtId="0" fontId="0" fillId="4" borderId="0" xfId="0" applyFill="1" applyBorder="1" applyProtection="1"/>
    <xf numFmtId="0" fontId="2" fillId="4" borderId="0" xfId="0" applyFont="1" applyFill="1" applyBorder="1" applyAlignment="1" applyProtection="1"/>
    <xf numFmtId="0" fontId="6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/>
    <xf numFmtId="0" fontId="10" fillId="0" borderId="0" xfId="0" applyFont="1" applyBorder="1" applyProtection="1"/>
    <xf numFmtId="169" fontId="0" fillId="0" borderId="0" xfId="0" applyNumberFormat="1" applyBorder="1" applyProtection="1"/>
    <xf numFmtId="0" fontId="23" fillId="0" borderId="0" xfId="0" applyFont="1" applyBorder="1" applyProtection="1"/>
    <xf numFmtId="0" fontId="3" fillId="0" borderId="0" xfId="0" applyFont="1" applyFill="1" applyBorder="1" applyAlignment="1" applyProtection="1">
      <alignment horizontal="right" vertical="center"/>
    </xf>
    <xf numFmtId="174" fontId="5" fillId="0" borderId="0" xfId="0" applyNumberFormat="1" applyFont="1" applyFill="1" applyBorder="1" applyAlignment="1" applyProtection="1">
      <alignment horizontal="right" vertical="center" shrinkToFit="1"/>
    </xf>
    <xf numFmtId="0" fontId="2" fillId="4" borderId="0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42" fillId="0" borderId="0" xfId="0" applyFont="1" applyProtection="1"/>
    <xf numFmtId="166" fontId="29" fillId="0" borderId="10" xfId="0" applyNumberFormat="1" applyFont="1" applyBorder="1" applyAlignment="1" applyProtection="1">
      <alignment horizontal="right" vertical="center" shrinkToFit="1"/>
    </xf>
    <xf numFmtId="0" fontId="11" fillId="3" borderId="0" xfId="0" applyFont="1" applyFill="1" applyAlignment="1" applyProtection="1"/>
    <xf numFmtId="0" fontId="37" fillId="0" borderId="0" xfId="0" applyFont="1" applyAlignment="1" applyProtection="1">
      <protection locked="0" hidden="1"/>
    </xf>
    <xf numFmtId="174" fontId="5" fillId="4" borderId="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/>
    <xf numFmtId="169" fontId="18" fillId="0" borderId="15" xfId="0" applyNumberFormat="1" applyFont="1" applyBorder="1" applyAlignment="1" applyProtection="1">
      <alignment horizontal="left" vertical="center" shrinkToFit="1"/>
      <protection hidden="1"/>
    </xf>
    <xf numFmtId="0" fontId="11" fillId="3" borderId="0" xfId="0" applyFont="1" applyFill="1" applyBorder="1" applyAlignment="1" applyProtection="1">
      <alignment vertical="center"/>
    </xf>
    <xf numFmtId="0" fontId="8" fillId="0" borderId="0" xfId="0" applyFont="1" applyFill="1" applyAlignment="1" applyProtection="1"/>
    <xf numFmtId="0" fontId="8" fillId="0" borderId="0" xfId="0" applyFont="1" applyFill="1" applyBorder="1" applyAlignment="1" applyProtection="1"/>
    <xf numFmtId="0" fontId="17" fillId="3" borderId="0" xfId="0" applyFont="1" applyFill="1" applyAlignment="1" applyProtection="1"/>
    <xf numFmtId="0" fontId="17" fillId="3" borderId="0" xfId="0" applyFont="1" applyFill="1" applyBorder="1" applyAlignment="1" applyProtection="1">
      <alignment vertical="center"/>
    </xf>
    <xf numFmtId="0" fontId="39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/>
    </xf>
    <xf numFmtId="0" fontId="8" fillId="3" borderId="0" xfId="0" applyFont="1" applyFill="1" applyAlignment="1" applyProtection="1"/>
    <xf numFmtId="0" fontId="2" fillId="3" borderId="5" xfId="0" applyFont="1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protection locked="0" hidden="1"/>
    </xf>
    <xf numFmtId="0" fontId="8" fillId="8" borderId="10" xfId="0" applyFont="1" applyFill="1" applyBorder="1" applyAlignment="1" applyProtection="1"/>
    <xf numFmtId="0" fontId="43" fillId="0" borderId="0" xfId="0" applyFont="1"/>
    <xf numFmtId="0" fontId="44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45" fillId="4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7" fillId="4" borderId="0" xfId="0" applyFont="1" applyFill="1" applyAlignment="1" applyProtection="1">
      <protection locked="0" hidden="1"/>
    </xf>
    <xf numFmtId="0" fontId="37" fillId="4" borderId="0" xfId="0" applyFont="1" applyFill="1" applyBorder="1" applyProtection="1">
      <protection hidden="1"/>
    </xf>
    <xf numFmtId="0" fontId="2" fillId="0" borderId="0" xfId="0" applyFont="1" applyProtection="1">
      <protection hidden="1"/>
    </xf>
    <xf numFmtId="0" fontId="39" fillId="0" borderId="0" xfId="0" applyFont="1" applyAlignment="1" applyProtection="1">
      <protection hidden="1"/>
    </xf>
    <xf numFmtId="0" fontId="37" fillId="0" borderId="0" xfId="0" applyFont="1" applyAlignment="1" applyProtection="1">
      <protection hidden="1"/>
    </xf>
    <xf numFmtId="0" fontId="37" fillId="4" borderId="0" xfId="0" applyFont="1" applyFill="1" applyProtection="1">
      <protection hidden="1"/>
    </xf>
    <xf numFmtId="1" fontId="12" fillId="0" borderId="7" xfId="0" applyNumberFormat="1" applyFont="1" applyBorder="1" applyAlignment="1" applyProtection="1">
      <alignment horizontal="center" vertical="center" shrinkToFit="1"/>
      <protection locked="0"/>
    </xf>
    <xf numFmtId="0" fontId="13" fillId="4" borderId="0" xfId="0" applyFont="1" applyFill="1" applyProtection="1">
      <protection hidden="1"/>
    </xf>
    <xf numFmtId="0" fontId="2" fillId="0" borderId="5" xfId="0" applyFont="1" applyBorder="1" applyProtection="1"/>
    <xf numFmtId="0" fontId="18" fillId="0" borderId="0" xfId="0" applyFont="1" applyAlignment="1">
      <alignment horizontal="left"/>
    </xf>
    <xf numFmtId="4" fontId="2" fillId="0" borderId="9" xfId="2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/>
    </xf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2" fillId="4" borderId="4" xfId="0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49" fontId="12" fillId="4" borderId="4" xfId="0" applyNumberFormat="1" applyFont="1" applyFill="1" applyBorder="1" applyAlignment="1" applyProtection="1">
      <alignment horizontal="left" vertical="center" wrapText="1"/>
    </xf>
    <xf numFmtId="1" fontId="12" fillId="4" borderId="0" xfId="0" applyNumberFormat="1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/>
    </xf>
    <xf numFmtId="165" fontId="2" fillId="4" borderId="4" xfId="1" applyNumberFormat="1" applyFont="1" applyFill="1" applyBorder="1" applyAlignment="1" applyProtection="1">
      <alignment horizontal="right" vertical="center" shrinkToFit="1"/>
      <protection hidden="1"/>
    </xf>
    <xf numFmtId="4" fontId="2" fillId="4" borderId="4" xfId="2" applyNumberFormat="1" applyFont="1" applyFill="1" applyBorder="1" applyAlignment="1" applyProtection="1">
      <alignment horizontal="right" vertical="center" shrinkToFit="1"/>
      <protection hidden="1"/>
    </xf>
    <xf numFmtId="0" fontId="10" fillId="4" borderId="4" xfId="0" applyFont="1" applyFill="1" applyBorder="1" applyAlignment="1" applyProtection="1">
      <alignment horizontal="right" vertical="center" shrinkToFit="1"/>
      <protection hidden="1"/>
    </xf>
    <xf numFmtId="170" fontId="40" fillId="4" borderId="4" xfId="2" applyNumberFormat="1" applyFont="1" applyFill="1" applyBorder="1" applyAlignment="1" applyProtection="1">
      <alignment horizontal="right" vertical="center" shrinkToFit="1"/>
      <protection hidden="1"/>
    </xf>
    <xf numFmtId="170" fontId="41" fillId="4" borderId="4" xfId="2" applyNumberFormat="1" applyFont="1" applyFill="1" applyBorder="1" applyAlignment="1" applyProtection="1">
      <alignment horizontal="right" vertical="center"/>
      <protection hidden="1"/>
    </xf>
    <xf numFmtId="0" fontId="14" fillId="4" borderId="4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8" fillId="0" borderId="4" xfId="0" applyFont="1" applyBorder="1" applyAlignment="1" applyProtection="1">
      <alignment horizontal="right"/>
    </xf>
    <xf numFmtId="0" fontId="2" fillId="0" borderId="0" xfId="0" applyFont="1" applyProtection="1"/>
    <xf numFmtId="0" fontId="3" fillId="4" borderId="0" xfId="0" applyFont="1" applyFill="1" applyBorder="1" applyAlignment="1">
      <alignment horizontal="left"/>
    </xf>
    <xf numFmtId="0" fontId="2" fillId="4" borderId="0" xfId="0" applyFont="1" applyFill="1" applyBorder="1"/>
    <xf numFmtId="0" fontId="26" fillId="0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24" fillId="0" borderId="15" xfId="0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 applyProtection="1">
      <alignment horizontal="center" vertical="center"/>
      <protection locked="0"/>
    </xf>
    <xf numFmtId="39" fontId="2" fillId="0" borderId="14" xfId="1" applyNumberFormat="1" applyFont="1" applyBorder="1" applyAlignment="1" applyProtection="1">
      <alignment horizontal="right" vertical="center" shrinkToFit="1"/>
      <protection locked="0" hidden="1"/>
    </xf>
    <xf numFmtId="0" fontId="12" fillId="0" borderId="9" xfId="0" applyFont="1" applyBorder="1" applyAlignment="1" applyProtection="1">
      <alignment horizontal="center" vertical="center"/>
      <protection locked="0"/>
    </xf>
    <xf numFmtId="169" fontId="18" fillId="0" borderId="15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/>
    <xf numFmtId="0" fontId="40" fillId="4" borderId="0" xfId="0" applyFont="1" applyFill="1" applyProtection="1">
      <protection hidden="1"/>
    </xf>
    <xf numFmtId="0" fontId="40" fillId="4" borderId="0" xfId="0" applyFont="1" applyFill="1" applyBorder="1" applyProtection="1">
      <protection hidden="1"/>
    </xf>
    <xf numFmtId="0" fontId="40" fillId="4" borderId="0" xfId="0" applyFont="1" applyFill="1" applyProtection="1"/>
    <xf numFmtId="0" fontId="37" fillId="4" borderId="0" xfId="0" applyFont="1" applyFill="1" applyBorder="1" applyAlignment="1" applyProtection="1"/>
    <xf numFmtId="0" fontId="37" fillId="4" borderId="0" xfId="0" applyFont="1" applyFill="1" applyBorder="1" applyProtection="1"/>
    <xf numFmtId="0" fontId="39" fillId="4" borderId="0" xfId="0" applyFont="1" applyFill="1" applyBorder="1" applyProtection="1"/>
    <xf numFmtId="0" fontId="39" fillId="4" borderId="0" xfId="0" applyFont="1" applyFill="1" applyBorder="1" applyProtection="1">
      <protection hidden="1"/>
    </xf>
    <xf numFmtId="0" fontId="37" fillId="4" borderId="0" xfId="0" applyFont="1" applyFill="1" applyProtection="1"/>
    <xf numFmtId="0" fontId="49" fillId="4" borderId="0" xfId="0" applyFont="1" applyFill="1" applyProtection="1">
      <protection hidden="1"/>
    </xf>
    <xf numFmtId="174" fontId="5" fillId="4" borderId="0" xfId="0" applyNumberFormat="1" applyFont="1" applyFill="1" applyBorder="1" applyAlignment="1" applyProtection="1">
      <alignment horizontal="right" vertical="center" shrinkToFit="1"/>
    </xf>
    <xf numFmtId="0" fontId="3" fillId="4" borderId="0" xfId="0" applyFont="1" applyFill="1" applyBorder="1" applyAlignment="1" applyProtection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/>
    </xf>
    <xf numFmtId="0" fontId="9" fillId="0" borderId="5" xfId="0" applyFont="1" applyBorder="1" applyAlignment="1">
      <alignment vertical="center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73" fontId="48" fillId="0" borderId="5" xfId="0" applyNumberFormat="1" applyFont="1" applyBorder="1" applyAlignment="1" applyProtection="1">
      <alignment horizontal="right" vertical="center" shrinkToFit="1"/>
    </xf>
    <xf numFmtId="0" fontId="28" fillId="0" borderId="11" xfId="0" applyFont="1" applyBorder="1" applyAlignment="1" applyProtection="1">
      <alignment horizontal="left" vertical="center" shrinkToFit="1"/>
      <protection locked="0"/>
    </xf>
    <xf numFmtId="0" fontId="28" fillId="0" borderId="11" xfId="0" applyFont="1" applyBorder="1" applyAlignment="1" applyProtection="1">
      <alignment horizontal="left" vertical="center" shrinkToFit="1"/>
    </xf>
    <xf numFmtId="0" fontId="8" fillId="0" borderId="7" xfId="0" applyFont="1" applyBorder="1" applyAlignment="1" applyProtection="1"/>
    <xf numFmtId="0" fontId="8" fillId="0" borderId="6" xfId="0" applyFont="1" applyBorder="1" applyProtection="1"/>
    <xf numFmtId="0" fontId="8" fillId="6" borderId="0" xfId="0" applyFont="1" applyFill="1" applyAlignment="1" applyProtection="1">
      <alignment vertical="center"/>
    </xf>
    <xf numFmtId="0" fontId="8" fillId="6" borderId="1" xfId="0" applyFont="1" applyFill="1" applyBorder="1" applyAlignment="1" applyProtection="1">
      <alignment vertical="center"/>
    </xf>
    <xf numFmtId="0" fontId="8" fillId="0" borderId="3" xfId="0" applyFont="1" applyBorder="1" applyAlignment="1" applyProtection="1"/>
    <xf numFmtId="0" fontId="8" fillId="6" borderId="0" xfId="0" applyFont="1" applyFill="1" applyBorder="1" applyAlignment="1" applyProtection="1">
      <alignment vertical="center"/>
    </xf>
    <xf numFmtId="0" fontId="2" fillId="0" borderId="0" xfId="0" applyFont="1" applyProtection="1"/>
    <xf numFmtId="0" fontId="21" fillId="0" borderId="0" xfId="0" applyFont="1" applyAlignment="1">
      <alignment horizontal="left"/>
    </xf>
    <xf numFmtId="0" fontId="21" fillId="0" borderId="0" xfId="0" applyFont="1" applyAlignment="1"/>
    <xf numFmtId="0" fontId="8" fillId="0" borderId="1" xfId="0" applyFont="1" applyBorder="1" applyAlignment="1" applyProtection="1">
      <alignment horizontal="right"/>
    </xf>
    <xf numFmtId="0" fontId="2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4" fontId="2" fillId="0" borderId="11" xfId="2" applyNumberFormat="1" applyFont="1" applyBorder="1" applyAlignment="1" applyProtection="1">
      <alignment horizontal="right" vertical="center"/>
      <protection locked="0"/>
    </xf>
    <xf numFmtId="4" fontId="2" fillId="0" borderId="15" xfId="2" applyNumberFormat="1" applyFont="1" applyBorder="1" applyAlignment="1" applyProtection="1">
      <alignment horizontal="right" vertical="center"/>
      <protection locked="0"/>
    </xf>
    <xf numFmtId="0" fontId="44" fillId="4" borderId="0" xfId="0" applyFont="1" applyFill="1" applyAlignment="1" applyProtection="1">
      <alignment vertical="center"/>
    </xf>
    <xf numFmtId="0" fontId="37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39" fillId="3" borderId="0" xfId="0" applyFont="1" applyFill="1" applyAlignment="1" applyProtection="1">
      <protection hidden="1"/>
    </xf>
    <xf numFmtId="0" fontId="8" fillId="3" borderId="3" xfId="0" applyFont="1" applyFill="1" applyBorder="1" applyAlignment="1" applyProtection="1">
      <protection hidden="1"/>
    </xf>
    <xf numFmtId="0" fontId="8" fillId="3" borderId="7" xfId="0" applyFont="1" applyFill="1" applyBorder="1" applyAlignment="1" applyProtection="1">
      <protection hidden="1"/>
    </xf>
    <xf numFmtId="0" fontId="8" fillId="3" borderId="10" xfId="0" applyFont="1" applyFill="1" applyBorder="1" applyAlignment="1" applyProtection="1">
      <protection hidden="1"/>
    </xf>
    <xf numFmtId="0" fontId="8" fillId="3" borderId="6" xfId="0" applyFont="1" applyFill="1" applyBorder="1" applyAlignment="1" applyProtection="1"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8" fillId="3" borderId="6" xfId="0" applyFont="1" applyFill="1" applyBorder="1" applyAlignment="1" applyProtection="1">
      <alignment horizontal="center"/>
      <protection hidden="1"/>
    </xf>
    <xf numFmtId="0" fontId="37" fillId="4" borderId="0" xfId="0" applyFont="1" applyFill="1" applyAlignment="1" applyProtection="1">
      <protection hidden="1"/>
    </xf>
    <xf numFmtId="0" fontId="39" fillId="4" borderId="0" xfId="0" applyFont="1" applyFill="1" applyBorder="1" applyAlignment="1" applyProtection="1">
      <alignment vertical="center"/>
    </xf>
    <xf numFmtId="0" fontId="0" fillId="0" borderId="0" xfId="0" applyAlignment="1" applyProtection="1">
      <protection hidden="1"/>
    </xf>
    <xf numFmtId="0" fontId="15" fillId="0" borderId="0" xfId="0" applyFont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3" fillId="3" borderId="0" xfId="0" applyFont="1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40" fillId="4" borderId="0" xfId="0" applyFont="1" applyFill="1" applyBorder="1" applyAlignment="1" applyProtection="1">
      <protection hidden="1"/>
    </xf>
    <xf numFmtId="0" fontId="40" fillId="4" borderId="0" xfId="0" applyFont="1" applyFill="1" applyAlignment="1" applyProtection="1">
      <protection hidden="1"/>
    </xf>
    <xf numFmtId="0" fontId="50" fillId="4" borderId="0" xfId="0" applyFont="1" applyFill="1" applyAlignment="1" applyProtection="1">
      <alignment vertical="center"/>
      <protection hidden="1"/>
    </xf>
    <xf numFmtId="0" fontId="51" fillId="4" borderId="0" xfId="0" applyFont="1" applyFill="1" applyAlignment="1" applyProtection="1">
      <protection hidden="1"/>
    </xf>
    <xf numFmtId="0" fontId="49" fillId="4" borderId="0" xfId="0" applyFont="1" applyFill="1" applyAlignment="1" applyProtection="1">
      <alignment horizontal="center" vertical="center"/>
      <protection hidden="1"/>
    </xf>
    <xf numFmtId="39" fontId="40" fillId="4" borderId="0" xfId="0" applyNumberFormat="1" applyFont="1" applyFill="1" applyProtection="1">
      <protection hidden="1"/>
    </xf>
    <xf numFmtId="0" fontId="49" fillId="4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protection hidden="1"/>
    </xf>
    <xf numFmtId="0" fontId="37" fillId="4" borderId="0" xfId="0" applyFont="1" applyFill="1" applyBorder="1" applyAlignment="1" applyProtection="1">
      <protection hidden="1"/>
    </xf>
    <xf numFmtId="0" fontId="8" fillId="0" borderId="0" xfId="0" applyFont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8" fillId="0" borderId="0" xfId="0" applyFont="1" applyFill="1" applyProtection="1">
      <protection hidden="1"/>
    </xf>
    <xf numFmtId="0" fontId="39" fillId="4" borderId="0" xfId="0" applyFont="1" applyFill="1" applyProtection="1">
      <protection hidden="1"/>
    </xf>
    <xf numFmtId="0" fontId="8" fillId="0" borderId="0" xfId="0" applyFont="1" applyAlignment="1" applyProtection="1">
      <alignment vertical="center"/>
      <protection hidden="1"/>
    </xf>
    <xf numFmtId="0" fontId="38" fillId="4" borderId="0" xfId="0" applyFont="1" applyFill="1" applyAlignment="1" applyProtection="1">
      <protection hidden="1"/>
    </xf>
    <xf numFmtId="0" fontId="0" fillId="0" borderId="0" xfId="0" applyFill="1" applyAlignment="1" applyProtection="1">
      <protection hidden="1"/>
    </xf>
    <xf numFmtId="0" fontId="47" fillId="4" borderId="0" xfId="0" applyFont="1" applyFill="1" applyBorder="1" applyAlignment="1" applyProtection="1">
      <protection hidden="1"/>
    </xf>
    <xf numFmtId="0" fontId="0" fillId="4" borderId="0" xfId="0" applyFill="1" applyBorder="1" applyAlignment="1" applyProtection="1">
      <protection hidden="1"/>
    </xf>
    <xf numFmtId="0" fontId="13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38" fillId="4" borderId="0" xfId="0" applyFont="1" applyFill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Protection="1">
      <protection hidden="1"/>
    </xf>
    <xf numFmtId="0" fontId="37" fillId="4" borderId="0" xfId="0" applyFont="1" applyFill="1" applyAlignment="1" applyProtection="1">
      <alignment vertical="center"/>
      <protection hidden="1"/>
    </xf>
    <xf numFmtId="0" fontId="21" fillId="0" borderId="0" xfId="0" applyFont="1"/>
    <xf numFmtId="0" fontId="2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right"/>
    </xf>
    <xf numFmtId="0" fontId="14" fillId="2" borderId="15" xfId="0" applyFont="1" applyFill="1" applyBorder="1" applyAlignment="1" applyProtection="1">
      <alignment horizontal="center"/>
    </xf>
    <xf numFmtId="0" fontId="14" fillId="2" borderId="14" xfId="0" applyFont="1" applyFill="1" applyBorder="1" applyAlignment="1" applyProtection="1">
      <alignment horizontal="center"/>
    </xf>
    <xf numFmtId="169" fontId="18" fillId="0" borderId="15" xfId="0" applyNumberFormat="1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>
      <alignment horizontal="right"/>
    </xf>
    <xf numFmtId="0" fontId="2" fillId="0" borderId="0" xfId="0" applyFont="1" applyProtection="1"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8" fillId="10" borderId="10" xfId="0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Font="1" applyAlignment="1" applyProtection="1">
      <alignment vertical="center"/>
      <protection hidden="1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0" fillId="4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center"/>
    </xf>
    <xf numFmtId="0" fontId="22" fillId="0" borderId="10" xfId="0" applyFont="1" applyBorder="1" applyAlignment="1" applyProtection="1">
      <alignment horizontal="center"/>
    </xf>
    <xf numFmtId="169" fontId="0" fillId="0" borderId="10" xfId="0" applyNumberForma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protection locked="0" hidden="1"/>
    </xf>
    <xf numFmtId="0" fontId="0" fillId="0" borderId="10" xfId="0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20" fillId="0" borderId="0" xfId="0" applyFont="1" applyFill="1" applyBorder="1" applyAlignment="1" applyProtection="1">
      <alignment shrinkToFit="1"/>
    </xf>
    <xf numFmtId="0" fontId="0" fillId="0" borderId="10" xfId="0" applyBorder="1"/>
    <xf numFmtId="0" fontId="3" fillId="0" borderId="0" xfId="0" applyFont="1" applyAlignment="1" applyProtection="1">
      <alignment horizontal="center"/>
    </xf>
    <xf numFmtId="166" fontId="8" fillId="0" borderId="0" xfId="0" applyNumberFormat="1" applyFont="1" applyAlignment="1" applyProtection="1"/>
    <xf numFmtId="166" fontId="39" fillId="3" borderId="0" xfId="0" applyNumberFormat="1" applyFont="1" applyFill="1" applyAlignment="1" applyProtection="1">
      <protection hidden="1"/>
    </xf>
    <xf numFmtId="164" fontId="39" fillId="3" borderId="0" xfId="0" applyNumberFormat="1" applyFont="1" applyFill="1" applyAlignment="1" applyProtection="1">
      <protection hidden="1"/>
    </xf>
    <xf numFmtId="166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center"/>
    </xf>
    <xf numFmtId="0" fontId="0" fillId="4" borderId="0" xfId="0" applyFill="1" applyAlignment="1">
      <alignment horizontal="center"/>
    </xf>
    <xf numFmtId="167" fontId="57" fillId="4" borderId="10" xfId="1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8" fillId="0" borderId="0" xfId="0" applyFont="1" applyFill="1" applyAlignment="1" applyProtection="1">
      <alignment horizontal="center"/>
    </xf>
    <xf numFmtId="0" fontId="8" fillId="4" borderId="0" xfId="0" applyFont="1" applyFill="1" applyAlignment="1" applyProtection="1">
      <alignment horizontal="center"/>
    </xf>
    <xf numFmtId="0" fontId="8" fillId="4" borderId="0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  <protection hidden="1"/>
    </xf>
    <xf numFmtId="0" fontId="8" fillId="3" borderId="10" xfId="0" applyFont="1" applyFill="1" applyBorder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hidden="1"/>
    </xf>
    <xf numFmtId="0" fontId="0" fillId="0" borderId="0" xfId="0" applyBorder="1" applyAlignment="1">
      <alignment vertical="center"/>
    </xf>
    <xf numFmtId="0" fontId="61" fillId="3" borderId="0" xfId="0" applyFont="1" applyFill="1" applyAlignment="1" applyProtection="1">
      <protection hidden="1"/>
    </xf>
    <xf numFmtId="175" fontId="59" fillId="0" borderId="0" xfId="2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57" fillId="4" borderId="0" xfId="0" applyFont="1" applyFill="1"/>
    <xf numFmtId="0" fontId="57" fillId="4" borderId="0" xfId="0" applyFont="1" applyFill="1" applyBorder="1"/>
    <xf numFmtId="0" fontId="43" fillId="0" borderId="0" xfId="0" applyFont="1" applyFill="1"/>
    <xf numFmtId="0" fontId="55" fillId="0" borderId="0" xfId="0" applyFont="1" applyFill="1" applyBorder="1" applyAlignment="1">
      <alignment horizontal="center" vertical="center" textRotation="255"/>
    </xf>
    <xf numFmtId="0" fontId="56" fillId="0" borderId="0" xfId="0" applyFont="1" applyFill="1" applyBorder="1" applyAlignment="1">
      <alignment horizontal="center" vertical="center" textRotation="255"/>
    </xf>
    <xf numFmtId="0" fontId="56" fillId="0" borderId="17" xfId="0" applyFont="1" applyFill="1" applyBorder="1" applyAlignment="1">
      <alignment horizontal="center" vertical="center" textRotation="255"/>
    </xf>
    <xf numFmtId="0" fontId="0" fillId="0" borderId="0" xfId="0" applyNumberFormat="1" applyAlignment="1">
      <alignment vertical="center"/>
    </xf>
    <xf numFmtId="0" fontId="1" fillId="0" borderId="22" xfId="0" applyFont="1" applyBorder="1" applyAlignment="1">
      <alignment horizontal="left" vertical="center" wrapText="1"/>
    </xf>
    <xf numFmtId="0" fontId="9" fillId="6" borderId="22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9" fillId="6" borderId="22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9" xfId="0" quotePrefix="1" applyFont="1" applyBorder="1" applyAlignment="1" applyProtection="1">
      <alignment horizontal="center" vertical="center"/>
      <protection locked="0"/>
    </xf>
    <xf numFmtId="0" fontId="57" fillId="4" borderId="0" xfId="0" applyFont="1" applyFill="1" applyProtection="1">
      <protection hidden="1"/>
    </xf>
    <xf numFmtId="0" fontId="57" fillId="4" borderId="0" xfId="0" applyFont="1" applyFill="1" applyAlignment="1">
      <alignment horizontal="center"/>
    </xf>
    <xf numFmtId="0" fontId="57" fillId="0" borderId="0" xfId="0" applyFont="1"/>
    <xf numFmtId="0" fontId="57" fillId="4" borderId="0" xfId="0" applyFont="1" applyFill="1" applyBorder="1" applyAlignment="1">
      <alignment horizontal="left" vertical="center"/>
    </xf>
    <xf numFmtId="0" fontId="57" fillId="4" borderId="0" xfId="0" applyFont="1" applyFill="1" applyBorder="1" applyAlignment="1">
      <alignment horizontal="center"/>
    </xf>
    <xf numFmtId="0" fontId="57" fillId="4" borderId="0" xfId="0" applyFont="1" applyFill="1" applyAlignment="1">
      <alignment horizontal="left" vertical="center"/>
    </xf>
    <xf numFmtId="0" fontId="67" fillId="4" borderId="0" xfId="0" applyFont="1" applyFill="1" applyBorder="1" applyAlignment="1">
      <alignment vertical="center" wrapText="1"/>
    </xf>
    <xf numFmtId="0" fontId="57" fillId="4" borderId="0" xfId="0" applyFont="1" applyFill="1" applyBorder="1" applyAlignment="1">
      <alignment vertical="center" wrapText="1"/>
    </xf>
    <xf numFmtId="0" fontId="57" fillId="4" borderId="0" xfId="0" applyFont="1" applyFill="1" applyBorder="1" applyAlignment="1">
      <alignment horizontal="center" vertical="center" wrapText="1"/>
    </xf>
    <xf numFmtId="0" fontId="57" fillId="4" borderId="0" xfId="0" applyFont="1" applyFill="1" applyBorder="1" applyProtection="1">
      <protection hidden="1"/>
    </xf>
    <xf numFmtId="0" fontId="67" fillId="4" borderId="0" xfId="0" applyFont="1" applyFill="1" applyBorder="1" applyAlignment="1">
      <alignment horizontal="left" vertical="center"/>
    </xf>
    <xf numFmtId="0" fontId="67" fillId="4" borderId="0" xfId="0" applyFont="1" applyFill="1" applyBorder="1" applyAlignment="1">
      <alignment horizontal="center" vertical="center" wrapText="1"/>
    </xf>
    <xf numFmtId="0" fontId="57" fillId="4" borderId="0" xfId="0" applyFont="1" applyFill="1" applyAlignment="1" applyProtection="1">
      <alignment horizontal="center"/>
      <protection hidden="1"/>
    </xf>
    <xf numFmtId="0" fontId="67" fillId="4" borderId="3" xfId="0" applyFont="1" applyFill="1" applyBorder="1" applyAlignment="1" applyProtection="1">
      <alignment horizontal="center" vertical="center"/>
      <protection hidden="1"/>
    </xf>
    <xf numFmtId="0" fontId="67" fillId="4" borderId="0" xfId="0" applyFont="1" applyFill="1" applyBorder="1" applyAlignment="1" applyProtection="1">
      <alignment horizontal="center" vertical="center"/>
      <protection hidden="1"/>
    </xf>
    <xf numFmtId="0" fontId="57" fillId="4" borderId="10" xfId="0" applyFont="1" applyFill="1" applyBorder="1"/>
    <xf numFmtId="0" fontId="64" fillId="4" borderId="3" xfId="0" applyFont="1" applyFill="1" applyBorder="1" applyAlignment="1" applyProtection="1">
      <alignment horizontal="center" vertical="center"/>
      <protection hidden="1"/>
    </xf>
    <xf numFmtId="14" fontId="67" fillId="4" borderId="7" xfId="0" applyNumberFormat="1" applyFont="1" applyFill="1" applyBorder="1" applyAlignment="1" applyProtection="1">
      <alignment horizontal="center" vertical="center"/>
      <protection hidden="1"/>
    </xf>
    <xf numFmtId="14" fontId="67" fillId="4" borderId="0" xfId="0" applyNumberFormat="1" applyFont="1" applyFill="1" applyBorder="1" applyAlignment="1" applyProtection="1">
      <alignment horizontal="center" vertical="center"/>
      <protection hidden="1"/>
    </xf>
    <xf numFmtId="0" fontId="57" fillId="4" borderId="10" xfId="0" applyFont="1" applyFill="1" applyBorder="1" applyAlignment="1" applyProtection="1">
      <alignment horizontal="center"/>
      <protection hidden="1"/>
    </xf>
    <xf numFmtId="0" fontId="64" fillId="4" borderId="6" xfId="0" applyFont="1" applyFill="1" applyBorder="1" applyAlignment="1" applyProtection="1">
      <alignment horizontal="center" vertical="center"/>
      <protection hidden="1"/>
    </xf>
    <xf numFmtId="0" fontId="68" fillId="4" borderId="10" xfId="0" applyFont="1" applyFill="1" applyBorder="1" applyProtection="1">
      <protection hidden="1"/>
    </xf>
    <xf numFmtId="8" fontId="57" fillId="4" borderId="18" xfId="0" applyNumberFormat="1" applyFont="1" applyFill="1" applyBorder="1" applyAlignment="1">
      <alignment vertical="center" wrapText="1"/>
    </xf>
    <xf numFmtId="166" fontId="57" fillId="4" borderId="10" xfId="0" applyNumberFormat="1" applyFont="1" applyFill="1" applyBorder="1" applyAlignment="1">
      <alignment horizontal="right" vertical="center" wrapText="1"/>
    </xf>
    <xf numFmtId="167" fontId="53" fillId="4" borderId="10" xfId="1" applyFont="1" applyFill="1" applyBorder="1" applyProtection="1">
      <protection hidden="1"/>
    </xf>
    <xf numFmtId="166" fontId="57" fillId="4" borderId="10" xfId="0" applyNumberFormat="1" applyFont="1" applyFill="1" applyBorder="1" applyProtection="1">
      <protection hidden="1"/>
    </xf>
    <xf numFmtId="166" fontId="57" fillId="4" borderId="0" xfId="0" applyNumberFormat="1" applyFont="1" applyFill="1" applyBorder="1" applyProtection="1">
      <protection hidden="1"/>
    </xf>
    <xf numFmtId="0" fontId="57" fillId="4" borderId="10" xfId="0" applyFont="1" applyFill="1" applyBorder="1" applyAlignment="1">
      <alignment horizontal="center"/>
    </xf>
    <xf numFmtId="0" fontId="67" fillId="4" borderId="3" xfId="0" applyFont="1" applyFill="1" applyBorder="1" applyAlignment="1">
      <alignment horizontal="center" vertical="center"/>
    </xf>
    <xf numFmtId="0" fontId="67" fillId="4" borderId="7" xfId="0" applyFont="1" applyFill="1" applyBorder="1" applyAlignment="1" applyProtection="1">
      <alignment horizontal="center" vertical="center"/>
      <protection hidden="1"/>
    </xf>
    <xf numFmtId="0" fontId="67" fillId="4" borderId="7" xfId="0" applyFont="1" applyFill="1" applyBorder="1" applyAlignment="1">
      <alignment horizontal="center" vertical="center"/>
    </xf>
    <xf numFmtId="0" fontId="57" fillId="4" borderId="10" xfId="0" applyFont="1" applyFill="1" applyBorder="1" applyAlignment="1" applyProtection="1">
      <alignment horizontal="center" vertical="center"/>
      <protection hidden="1"/>
    </xf>
    <xf numFmtId="166" fontId="57" fillId="4" borderId="10" xfId="0" applyNumberFormat="1" applyFont="1" applyFill="1" applyBorder="1" applyAlignment="1">
      <alignment horizontal="center" vertical="center" wrapText="1"/>
    </xf>
    <xf numFmtId="167" fontId="57" fillId="4" borderId="10" xfId="1" applyFont="1" applyFill="1" applyBorder="1" applyAlignment="1" applyProtection="1">
      <alignment horizontal="center" vertical="center"/>
      <protection hidden="1"/>
    </xf>
    <xf numFmtId="166" fontId="57" fillId="4" borderId="10" xfId="0" applyNumberFormat="1" applyFont="1" applyFill="1" applyBorder="1" applyAlignment="1" applyProtection="1">
      <alignment horizontal="center" vertical="center"/>
      <protection hidden="1"/>
    </xf>
    <xf numFmtId="7" fontId="57" fillId="4" borderId="10" xfId="1" applyNumberFormat="1" applyFont="1" applyFill="1" applyBorder="1" applyAlignment="1" applyProtection="1">
      <alignment horizontal="center"/>
      <protection hidden="1"/>
    </xf>
    <xf numFmtId="7" fontId="57" fillId="4" borderId="10" xfId="1" applyNumberFormat="1" applyFont="1" applyFill="1" applyBorder="1" applyAlignment="1">
      <alignment horizontal="center"/>
    </xf>
    <xf numFmtId="0" fontId="57" fillId="4" borderId="10" xfId="0" applyFont="1" applyFill="1" applyBorder="1" applyAlignment="1">
      <alignment horizontal="center" vertical="center" wrapText="1"/>
    </xf>
    <xf numFmtId="8" fontId="57" fillId="4" borderId="10" xfId="0" applyNumberFormat="1" applyFont="1" applyFill="1" applyBorder="1" applyAlignment="1">
      <alignment horizontal="center" vertical="center"/>
    </xf>
    <xf numFmtId="167" fontId="57" fillId="4" borderId="10" xfId="1" applyFont="1" applyFill="1" applyBorder="1" applyAlignment="1">
      <alignment horizontal="center" vertical="center"/>
    </xf>
    <xf numFmtId="0" fontId="67" fillId="4" borderId="10" xfId="0" applyFont="1" applyFill="1" applyBorder="1" applyAlignment="1">
      <alignment horizontal="center" vertical="center" wrapText="1"/>
    </xf>
    <xf numFmtId="9" fontId="57" fillId="4" borderId="10" xfId="0" applyNumberFormat="1" applyFont="1" applyFill="1" applyBorder="1" applyAlignment="1">
      <alignment horizontal="center" vertical="center" wrapText="1"/>
    </xf>
    <xf numFmtId="0" fontId="64" fillId="4" borderId="7" xfId="0" applyFont="1" applyFill="1" applyBorder="1" applyAlignment="1" applyProtection="1">
      <alignment horizontal="center" vertical="center"/>
      <protection hidden="1"/>
    </xf>
    <xf numFmtId="0" fontId="9" fillId="0" borderId="35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horizontal="center"/>
    </xf>
    <xf numFmtId="0" fontId="0" fillId="4" borderId="10" xfId="0" applyFill="1" applyBorder="1" applyAlignment="1">
      <alignment horizontal="center" vertical="center"/>
    </xf>
    <xf numFmtId="0" fontId="60" fillId="0" borderId="40" xfId="0" applyFont="1" applyBorder="1" applyAlignment="1">
      <alignment vertical="center"/>
    </xf>
    <xf numFmtId="165" fontId="46" fillId="0" borderId="45" xfId="1" applyNumberFormat="1" applyFont="1" applyBorder="1" applyAlignment="1" applyProtection="1">
      <alignment vertical="center" shrinkToFit="1"/>
      <protection hidden="1"/>
    </xf>
    <xf numFmtId="165" fontId="35" fillId="0" borderId="45" xfId="1" applyNumberFormat="1" applyFont="1" applyBorder="1" applyAlignment="1" applyProtection="1">
      <alignment vertical="center" shrinkToFit="1"/>
      <protection hidden="1"/>
    </xf>
    <xf numFmtId="165" fontId="62" fillId="0" borderId="48" xfId="0" applyNumberFormat="1" applyFont="1" applyBorder="1" applyAlignment="1" applyProtection="1">
      <alignment vertical="center" shrinkToFit="1"/>
      <protection hidden="1"/>
    </xf>
    <xf numFmtId="0" fontId="36" fillId="0" borderId="26" xfId="0" applyFont="1" applyBorder="1" applyAlignment="1">
      <alignment horizontal="center" vertical="center" wrapText="1"/>
    </xf>
    <xf numFmtId="171" fontId="0" fillId="0" borderId="53" xfId="2" applyNumberFormat="1" applyFont="1" applyBorder="1" applyAlignment="1">
      <alignment horizontal="center" vertical="center" shrinkToFit="1"/>
    </xf>
    <xf numFmtId="171" fontId="0" fillId="0" borderId="28" xfId="2" applyNumberFormat="1" applyFont="1" applyBorder="1" applyAlignment="1">
      <alignment horizontal="center" vertical="center" shrinkToFit="1"/>
    </xf>
    <xf numFmtId="176" fontId="22" fillId="0" borderId="46" xfId="1" applyNumberFormat="1" applyFont="1" applyBorder="1" applyAlignment="1" applyProtection="1">
      <alignment vertical="center" shrinkToFit="1"/>
      <protection hidden="1"/>
    </xf>
    <xf numFmtId="176" fontId="59" fillId="0" borderId="49" xfId="0" applyNumberFormat="1" applyFont="1" applyBorder="1" applyAlignment="1" applyProtection="1">
      <alignment vertical="center" shrinkToFit="1"/>
      <protection hidden="1"/>
    </xf>
    <xf numFmtId="165" fontId="0" fillId="0" borderId="0" xfId="0" applyNumberFormat="1" applyBorder="1"/>
    <xf numFmtId="0" fontId="2" fillId="0" borderId="0" xfId="0" applyFont="1" applyAlignment="1" applyProtection="1"/>
    <xf numFmtId="0" fontId="8" fillId="0" borderId="0" xfId="0" applyFont="1" applyAlignment="1">
      <alignment horizontal="right"/>
    </xf>
    <xf numFmtId="0" fontId="8" fillId="5" borderId="9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</xf>
    <xf numFmtId="0" fontId="8" fillId="0" borderId="9" xfId="0" applyFont="1" applyBorder="1" applyAlignment="1" applyProtection="1">
      <alignment horizontal="center" vertical="center"/>
    </xf>
    <xf numFmtId="0" fontId="2" fillId="0" borderId="0" xfId="0" quotePrefix="1" applyFont="1" applyAlignment="1" applyProtection="1">
      <alignment horizontal="left" wrapText="1"/>
    </xf>
    <xf numFmtId="0" fontId="2" fillId="0" borderId="0" xfId="0" applyFont="1" applyProtection="1">
      <protection hidden="1"/>
    </xf>
    <xf numFmtId="0" fontId="0" fillId="0" borderId="0" xfId="0" applyBorder="1" applyAlignment="1"/>
    <xf numFmtId="0" fontId="3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/>
    <xf numFmtId="0" fontId="8" fillId="0" borderId="45" xfId="0" applyFont="1" applyBorder="1" applyAlignment="1" applyProtection="1">
      <alignment horizontal="center" vertical="center"/>
    </xf>
    <xf numFmtId="0" fontId="8" fillId="0" borderId="45" xfId="0" applyFont="1" applyBorder="1" applyAlignment="1" applyProtection="1">
      <alignment horizontal="center" vertical="center" wrapText="1"/>
    </xf>
    <xf numFmtId="0" fontId="8" fillId="10" borderId="45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protection hidden="1"/>
    </xf>
    <xf numFmtId="0" fontId="9" fillId="0" borderId="0" xfId="0" applyFont="1" applyAlignment="1"/>
    <xf numFmtId="1" fontId="2" fillId="0" borderId="45" xfId="0" applyNumberFormat="1" applyFont="1" applyBorder="1" applyAlignment="1" applyProtection="1">
      <alignment horizontal="center" vertical="center"/>
      <protection locked="0"/>
    </xf>
    <xf numFmtId="165" fontId="2" fillId="0" borderId="45" xfId="1" applyNumberFormat="1" applyFont="1" applyBorder="1" applyAlignment="1" applyProtection="1">
      <alignment horizontal="right" vertical="center" shrinkToFit="1"/>
      <protection locked="0" hidden="1"/>
    </xf>
    <xf numFmtId="165" fontId="2" fillId="0" borderId="45" xfId="1" applyNumberFormat="1" applyFont="1" applyBorder="1" applyAlignment="1" applyProtection="1">
      <alignment horizontal="right" vertical="center" shrinkToFit="1"/>
      <protection hidden="1"/>
    </xf>
    <xf numFmtId="0" fontId="2" fillId="2" borderId="45" xfId="0" applyFont="1" applyFill="1" applyBorder="1" applyAlignment="1" applyProtection="1">
      <alignment horizontal="center"/>
    </xf>
    <xf numFmtId="0" fontId="0" fillId="0" borderId="0" xfId="0" applyFill="1" applyAlignment="1"/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/>
    <xf numFmtId="0" fontId="9" fillId="0" borderId="0" xfId="0" applyFont="1" applyAlignment="1" applyProtection="1"/>
    <xf numFmtId="0" fontId="18" fillId="0" borderId="0" xfId="0" applyFont="1" applyProtection="1"/>
    <xf numFmtId="0" fontId="18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>
      <alignment vertical="top"/>
    </xf>
    <xf numFmtId="0" fontId="2" fillId="0" borderId="0" xfId="0" quotePrefix="1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165" fontId="12" fillId="0" borderId="45" xfId="1" applyNumberFormat="1" applyFont="1" applyBorder="1" applyAlignment="1" applyProtection="1">
      <alignment horizontal="right" vertical="center"/>
    </xf>
    <xf numFmtId="165" fontId="12" fillId="0" borderId="45" xfId="1" applyNumberFormat="1" applyFont="1" applyBorder="1" applyAlignment="1" applyProtection="1">
      <alignment horizontal="right" vertical="center" shrinkToFit="1"/>
      <protection hidden="1"/>
    </xf>
    <xf numFmtId="0" fontId="0" fillId="0" borderId="0" xfId="0" applyFill="1" applyAlignment="1" applyProtection="1"/>
    <xf numFmtId="0" fontId="0" fillId="0" borderId="0" xfId="0" applyFill="1" applyProtection="1"/>
    <xf numFmtId="0" fontId="30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/>
    <xf numFmtId="0" fontId="1" fillId="0" borderId="0" xfId="0" applyFont="1" applyAlignment="1" applyProtection="1"/>
    <xf numFmtId="168" fontId="2" fillId="0" borderId="45" xfId="2" applyFont="1" applyBorder="1" applyAlignment="1" applyProtection="1">
      <alignment horizontal="right" vertical="center" shrinkToFit="1"/>
      <protection locked="0"/>
    </xf>
    <xf numFmtId="0" fontId="18" fillId="0" borderId="4" xfId="0" applyFont="1" applyBorder="1" applyAlignment="1" applyProtection="1">
      <alignment horizontal="right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top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hidden="1"/>
    </xf>
    <xf numFmtId="0" fontId="12" fillId="0" borderId="45" xfId="0" applyFont="1" applyBorder="1" applyAlignment="1" applyProtection="1">
      <alignment horizontal="center" vertical="center"/>
    </xf>
    <xf numFmtId="168" fontId="12" fillId="0" borderId="45" xfId="2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2" fillId="0" borderId="45" xfId="0" applyFont="1" applyBorder="1" applyAlignment="1" applyProtection="1">
      <alignment horizontal="left" vertical="center"/>
    </xf>
    <xf numFmtId="0" fontId="0" fillId="0" borderId="45" xfId="0" applyBorder="1" applyAlignment="1" applyProtection="1">
      <alignment vertical="center"/>
    </xf>
    <xf numFmtId="0" fontId="16" fillId="2" borderId="9" xfId="0" applyFont="1" applyFill="1" applyBorder="1" applyAlignment="1" applyProtection="1">
      <alignment horizontal="center"/>
    </xf>
    <xf numFmtId="0" fontId="16" fillId="2" borderId="51" xfId="0" applyFont="1" applyFill="1" applyBorder="1" applyAlignment="1" applyProtection="1">
      <alignment horizontal="center"/>
    </xf>
    <xf numFmtId="0" fontId="16" fillId="2" borderId="52" xfId="0" applyFont="1" applyFill="1" applyBorder="1" applyAlignment="1" applyProtection="1">
      <alignment horizontal="center"/>
    </xf>
    <xf numFmtId="0" fontId="0" fillId="0" borderId="0" xfId="0" applyBorder="1" applyAlignment="1" applyProtection="1">
      <protection hidden="1"/>
    </xf>
    <xf numFmtId="0" fontId="18" fillId="0" borderId="4" xfId="0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center"/>
    </xf>
    <xf numFmtId="165" fontId="12" fillId="0" borderId="9" xfId="1" applyNumberFormat="1" applyFont="1" applyBorder="1" applyAlignment="1" applyProtection="1">
      <alignment horizontal="right" vertical="center" shrinkToFit="1"/>
      <protection hidden="1"/>
    </xf>
    <xf numFmtId="4" fontId="12" fillId="2" borderId="45" xfId="0" applyNumberFormat="1" applyFont="1" applyFill="1" applyBorder="1" applyAlignment="1" applyProtection="1">
      <alignment horizontal="center" shrinkToFit="1"/>
      <protection hidden="1"/>
    </xf>
    <xf numFmtId="0" fontId="2" fillId="2" borderId="51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vertical="center"/>
    </xf>
    <xf numFmtId="165" fontId="20" fillId="0" borderId="9" xfId="1" applyNumberFormat="1" applyFont="1" applyBorder="1" applyAlignment="1" applyProtection="1">
      <alignment vertical="center" shrinkToFit="1"/>
      <protection hidden="1"/>
    </xf>
    <xf numFmtId="0" fontId="5" fillId="0" borderId="51" xfId="0" quotePrefix="1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0" fontId="18" fillId="0" borderId="9" xfId="0" applyFont="1" applyBorder="1" applyAlignment="1">
      <alignment horizontal="left" vertical="center" wrapText="1" shrinkToFit="1"/>
    </xf>
    <xf numFmtId="0" fontId="8" fillId="0" borderId="9" xfId="0" applyFont="1" applyBorder="1" applyAlignment="1">
      <alignment horizontal="left" vertical="center" wrapText="1"/>
    </xf>
    <xf numFmtId="0" fontId="28" fillId="0" borderId="52" xfId="0" applyFont="1" applyBorder="1" applyAlignment="1" applyProtection="1">
      <alignment horizontal="left" vertical="center" shrinkToFit="1"/>
      <protection locked="0"/>
    </xf>
    <xf numFmtId="165" fontId="35" fillId="0" borderId="3" xfId="1" applyNumberFormat="1" applyFont="1" applyBorder="1" applyAlignment="1" applyProtection="1">
      <alignment vertical="center" shrinkToFit="1"/>
      <protection hidden="1"/>
    </xf>
    <xf numFmtId="171" fontId="0" fillId="0" borderId="55" xfId="2" applyNumberFormat="1" applyFont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/>
    </xf>
    <xf numFmtId="0" fontId="36" fillId="0" borderId="4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63" fillId="7" borderId="57" xfId="0" applyFont="1" applyFill="1" applyBorder="1" applyAlignment="1">
      <alignment horizontal="left" vertical="center" shrinkToFit="1"/>
    </xf>
    <xf numFmtId="0" fontId="9" fillId="4" borderId="56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2" fillId="4" borderId="9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5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</xf>
    <xf numFmtId="0" fontId="54" fillId="0" borderId="9" xfId="0" quotePrefix="1" applyFont="1" applyBorder="1" applyAlignment="1" applyProtection="1">
      <alignment horizontal="left" vertical="center" wrapText="1"/>
    </xf>
    <xf numFmtId="0" fontId="54" fillId="0" borderId="51" xfId="0" quotePrefix="1" applyFont="1" applyBorder="1" applyAlignment="1" applyProtection="1">
      <alignment horizontal="left" vertical="center" wrapText="1"/>
    </xf>
    <xf numFmtId="0" fontId="54" fillId="0" borderId="52" xfId="0" quotePrefix="1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8" fillId="10" borderId="3" xfId="0" applyFont="1" applyFill="1" applyBorder="1" applyAlignment="1" applyProtection="1">
      <alignment horizontal="center" vertical="center"/>
    </xf>
    <xf numFmtId="0" fontId="8" fillId="10" borderId="7" xfId="0" applyFont="1" applyFill="1" applyBorder="1" applyAlignment="1" applyProtection="1">
      <alignment horizontal="center" vertical="center"/>
    </xf>
    <xf numFmtId="0" fontId="54" fillId="0" borderId="9" xfId="0" quotePrefix="1" applyFont="1" applyBorder="1" applyAlignment="1" applyProtection="1">
      <alignment horizontal="left" vertical="center"/>
    </xf>
    <xf numFmtId="0" fontId="54" fillId="0" borderId="11" xfId="0" quotePrefix="1" applyFont="1" applyBorder="1" applyAlignment="1" applyProtection="1">
      <alignment horizontal="left" vertical="center"/>
    </xf>
    <xf numFmtId="0" fontId="54" fillId="0" borderId="15" xfId="0" quotePrefix="1" applyFont="1" applyBorder="1" applyAlignment="1" applyProtection="1">
      <alignment horizontal="left"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3" fillId="0" borderId="10" xfId="0" applyFont="1" applyBorder="1" applyAlignment="1" applyProtection="1">
      <alignment horizontal="left" vertical="center"/>
      <protection locked="0" hidden="1"/>
    </xf>
    <xf numFmtId="165" fontId="5" fillId="0" borderId="10" xfId="1" applyNumberFormat="1" applyFont="1" applyBorder="1" applyAlignment="1" applyProtection="1">
      <alignment horizontal="right" vertical="center" shrinkToFit="1"/>
      <protection hidden="1"/>
    </xf>
    <xf numFmtId="39" fontId="2" fillId="0" borderId="8" xfId="2" applyNumberFormat="1" applyFont="1" applyBorder="1" applyAlignment="1" applyProtection="1">
      <alignment horizontal="right" vertical="center" shrinkToFit="1"/>
      <protection hidden="1"/>
    </xf>
    <xf numFmtId="39" fontId="2" fillId="0" borderId="14" xfId="2" applyNumberFormat="1" applyFont="1" applyBorder="1" applyAlignment="1" applyProtection="1">
      <alignment horizontal="right" vertical="center" shrinkToFit="1"/>
      <protection hidden="1"/>
    </xf>
    <xf numFmtId="169" fontId="18" fillId="0" borderId="11" xfId="0" applyNumberFormat="1" applyFont="1" applyBorder="1" applyAlignment="1" applyProtection="1">
      <alignment horizontal="center" vertical="center" shrinkToFit="1"/>
      <protection locked="0"/>
    </xf>
    <xf numFmtId="169" fontId="18" fillId="0" borderId="15" xfId="0" applyNumberFormat="1" applyFont="1" applyBorder="1" applyAlignment="1" applyProtection="1">
      <alignment horizontal="center" vertical="center" shrinkToFit="1"/>
      <protection locked="0"/>
    </xf>
    <xf numFmtId="170" fontId="53" fillId="0" borderId="7" xfId="2" applyNumberFormat="1" applyFont="1" applyBorder="1" applyAlignment="1" applyProtection="1">
      <alignment horizontal="right" vertical="center" shrinkToFit="1"/>
      <protection hidden="1"/>
    </xf>
    <xf numFmtId="49" fontId="12" fillId="0" borderId="45" xfId="0" applyNumberFormat="1" applyFont="1" applyBorder="1" applyAlignment="1" applyProtection="1">
      <alignment horizontal="left" vertical="center" wrapText="1"/>
      <protection locked="0"/>
    </xf>
    <xf numFmtId="0" fontId="8" fillId="10" borderId="2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8" fillId="10" borderId="8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4" xfId="0" applyFont="1" applyBorder="1" applyAlignment="1">
      <alignment horizontal="left" vertical="center" wrapText="1" shrinkToFit="1"/>
    </xf>
    <xf numFmtId="0" fontId="0" fillId="0" borderId="7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1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51" xfId="0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39" fontId="2" fillId="0" borderId="9" xfId="2" applyNumberFormat="1" applyFont="1" applyBorder="1" applyAlignment="1" applyProtection="1">
      <alignment horizontal="right" vertical="center" shrinkToFit="1"/>
      <protection hidden="1"/>
    </xf>
    <xf numFmtId="39" fontId="2" fillId="0" borderId="15" xfId="2" applyNumberFormat="1" applyFont="1" applyBorder="1" applyAlignment="1" applyProtection="1">
      <alignment horizontal="right" vertical="center" shrinkToFit="1"/>
      <protection hidden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right"/>
    </xf>
    <xf numFmtId="49" fontId="12" fillId="0" borderId="15" xfId="0" applyNumberFormat="1" applyFont="1" applyBorder="1" applyAlignment="1" applyProtection="1">
      <alignment horizontal="left" vertical="center" wrapText="1"/>
      <protection locked="0"/>
    </xf>
    <xf numFmtId="0" fontId="3" fillId="7" borderId="9" xfId="0" applyFont="1" applyFill="1" applyBorder="1" applyAlignment="1" applyProtection="1">
      <alignment horizontal="left" vertical="center"/>
    </xf>
    <xf numFmtId="0" fontId="3" fillId="7" borderId="11" xfId="0" applyFont="1" applyFill="1" applyBorder="1" applyAlignment="1" applyProtection="1">
      <alignment horizontal="left" vertical="center"/>
    </xf>
    <xf numFmtId="172" fontId="5" fillId="0" borderId="10" xfId="1" applyNumberFormat="1" applyFont="1" applyBorder="1" applyAlignment="1" applyProtection="1">
      <alignment horizontal="right" vertical="center" shrinkToFit="1"/>
      <protection hidden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10" xfId="0" quotePrefix="1" applyFont="1" applyBorder="1" applyAlignment="1">
      <alignment horizontal="left" vertical="center"/>
    </xf>
    <xf numFmtId="0" fontId="8" fillId="10" borderId="3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3" fillId="7" borderId="15" xfId="0" applyFont="1" applyFill="1" applyBorder="1" applyAlignment="1" applyProtection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8" fillId="10" borderId="10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0" xfId="0" applyFont="1" applyProtection="1">
      <protection hidden="1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4" fontId="2" fillId="0" borderId="11" xfId="2" applyNumberFormat="1" applyFont="1" applyBorder="1" applyAlignment="1" applyProtection="1">
      <alignment horizontal="right" vertical="center"/>
      <protection locked="0"/>
    </xf>
    <xf numFmtId="4" fontId="2" fillId="0" borderId="15" xfId="2" applyNumberFormat="1" applyFont="1" applyBorder="1" applyAlignment="1" applyProtection="1">
      <alignment horizontal="right" vertical="center"/>
      <protection locked="0"/>
    </xf>
    <xf numFmtId="170" fontId="2" fillId="0" borderId="9" xfId="0" applyNumberFormat="1" applyFont="1" applyBorder="1" applyAlignment="1" applyProtection="1">
      <alignment horizontal="right" vertical="center" shrinkToFit="1"/>
      <protection hidden="1"/>
    </xf>
    <xf numFmtId="170" fontId="2" fillId="0" borderId="15" xfId="0" applyNumberFormat="1" applyFont="1" applyBorder="1" applyAlignment="1" applyProtection="1">
      <alignment horizontal="right" vertical="center" shrinkToFit="1"/>
      <protection hidden="1"/>
    </xf>
    <xf numFmtId="0" fontId="5" fillId="0" borderId="9" xfId="0" quotePrefix="1" applyFont="1" applyBorder="1" applyAlignment="1">
      <alignment horizontal="left" vertical="center"/>
    </xf>
    <xf numFmtId="0" fontId="5" fillId="0" borderId="11" xfId="0" quotePrefix="1" applyFont="1" applyBorder="1" applyAlignment="1">
      <alignment horizontal="left" vertical="center"/>
    </xf>
    <xf numFmtId="0" fontId="5" fillId="0" borderId="15" xfId="0" quotePrefix="1" applyFont="1" applyBorder="1" applyAlignment="1">
      <alignment horizontal="left" vertical="center"/>
    </xf>
    <xf numFmtId="0" fontId="8" fillId="0" borderId="4" xfId="0" applyFont="1" applyBorder="1" applyAlignment="1">
      <alignment horizontal="right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4" borderId="45" xfId="0" applyFont="1" applyFill="1" applyBorder="1" applyAlignment="1" applyProtection="1">
      <alignment horizontal="left" vertical="center"/>
      <protection locked="0"/>
    </xf>
    <xf numFmtId="0" fontId="18" fillId="0" borderId="4" xfId="0" applyFont="1" applyBorder="1" applyAlignment="1">
      <alignment horizontal="left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</xf>
    <xf numFmtId="0" fontId="8" fillId="0" borderId="52" xfId="0" applyFont="1" applyBorder="1" applyAlignment="1" applyProtection="1">
      <alignment horizontal="center" vertical="center"/>
    </xf>
    <xf numFmtId="0" fontId="20" fillId="0" borderId="9" xfId="0" applyFont="1" applyBorder="1" applyAlignment="1" applyProtection="1">
      <alignment horizontal="left" vertical="center" wrapText="1"/>
    </xf>
    <xf numFmtId="0" fontId="20" fillId="0" borderId="51" xfId="0" applyFont="1" applyBorder="1" applyAlignment="1" applyProtection="1">
      <alignment horizontal="left" vertical="center" wrapText="1"/>
    </xf>
    <xf numFmtId="0" fontId="20" fillId="0" borderId="52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center" vertical="center"/>
    </xf>
    <xf numFmtId="0" fontId="12" fillId="0" borderId="52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left" vertical="center"/>
    </xf>
    <xf numFmtId="0" fontId="12" fillId="0" borderId="51" xfId="0" applyFont="1" applyBorder="1" applyAlignment="1" applyProtection="1">
      <alignment horizontal="left" vertical="center"/>
    </xf>
    <xf numFmtId="0" fontId="12" fillId="0" borderId="52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51" xfId="0" applyFont="1" applyBorder="1" applyAlignment="1" applyProtection="1">
      <alignment horizontal="left" vertical="center"/>
    </xf>
    <xf numFmtId="0" fontId="8" fillId="0" borderId="52" xfId="0" applyFont="1" applyBorder="1" applyAlignment="1" applyProtection="1">
      <alignment horizontal="left" vertical="center"/>
    </xf>
    <xf numFmtId="0" fontId="2" fillId="4" borderId="45" xfId="0" quotePrefix="1" applyFont="1" applyFill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7" borderId="52" xfId="0" applyFont="1" applyFill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left" vertical="center" shrinkToFit="1"/>
    </xf>
    <xf numFmtId="0" fontId="19" fillId="0" borderId="51" xfId="0" applyFont="1" applyBorder="1" applyAlignment="1" applyProtection="1">
      <alignment horizontal="left" vertical="center" shrinkToFit="1"/>
    </xf>
    <xf numFmtId="0" fontId="19" fillId="0" borderId="52" xfId="0" applyFont="1" applyBorder="1" applyAlignment="1" applyProtection="1">
      <alignment horizontal="left" vertical="center" shrinkToFit="1"/>
    </xf>
    <xf numFmtId="0" fontId="12" fillId="0" borderId="9" xfId="0" applyFont="1" applyBorder="1" applyAlignment="1" applyProtection="1">
      <alignment horizontal="left" vertical="center" shrinkToFit="1"/>
    </xf>
    <xf numFmtId="0" fontId="12" fillId="0" borderId="51" xfId="0" applyFont="1" applyBorder="1" applyAlignment="1" applyProtection="1">
      <alignment horizontal="left" vertical="center" shrinkToFit="1"/>
    </xf>
    <xf numFmtId="0" fontId="12" fillId="0" borderId="52" xfId="0" applyFont="1" applyBorder="1" applyAlignment="1" applyProtection="1">
      <alignment horizontal="left" vertical="center" shrinkToFit="1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51" xfId="0" applyFont="1" applyFill="1" applyBorder="1" applyAlignment="1" applyProtection="1">
      <alignment horizontal="center" vertical="center"/>
    </xf>
    <xf numFmtId="0" fontId="8" fillId="0" borderId="9" xfId="0" quotePrefix="1" applyFont="1" applyBorder="1" applyAlignment="1" applyProtection="1">
      <alignment horizontal="left" vertical="center"/>
    </xf>
    <xf numFmtId="0" fontId="8" fillId="0" borderId="51" xfId="0" quotePrefix="1" applyFont="1" applyBorder="1" applyAlignment="1" applyProtection="1">
      <alignment horizontal="left" vertical="center"/>
    </xf>
    <xf numFmtId="0" fontId="8" fillId="0" borderId="52" xfId="0" quotePrefix="1" applyFont="1" applyBorder="1" applyAlignment="1" applyProtection="1">
      <alignment horizontal="left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3" fillId="7" borderId="45" xfId="0" applyFont="1" applyFill="1" applyBorder="1" applyAlignment="1" applyProtection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9" fontId="1" fillId="0" borderId="21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9" fillId="6" borderId="21" xfId="0" applyNumberFormat="1" applyFont="1" applyFill="1" applyBorder="1" applyAlignment="1">
      <alignment horizontal="center" vertical="center" wrapText="1"/>
    </xf>
    <xf numFmtId="9" fontId="9" fillId="6" borderId="10" xfId="0" applyNumberFormat="1" applyFont="1" applyFill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9" fontId="1" fillId="0" borderId="34" xfId="0" applyNumberFormat="1" applyFont="1" applyBorder="1" applyAlignment="1">
      <alignment horizontal="center" vertical="center" wrapText="1"/>
    </xf>
    <xf numFmtId="9" fontId="1" fillId="0" borderId="27" xfId="0" applyNumberFormat="1" applyFont="1" applyBorder="1" applyAlignment="1">
      <alignment horizontal="right" vertical="center" wrapText="1"/>
    </xf>
    <xf numFmtId="9" fontId="1" fillId="0" borderId="32" xfId="0" applyNumberFormat="1" applyFont="1" applyBorder="1" applyAlignment="1">
      <alignment horizontal="right" vertical="center" wrapText="1"/>
    </xf>
    <xf numFmtId="9" fontId="1" fillId="0" borderId="33" xfId="0" applyNumberFormat="1" applyFont="1" applyBorder="1" applyAlignment="1">
      <alignment horizontal="right" vertical="center" wrapText="1"/>
    </xf>
    <xf numFmtId="9" fontId="1" fillId="0" borderId="30" xfId="0" applyNumberFormat="1" applyFont="1" applyBorder="1" applyAlignment="1">
      <alignment horizontal="right" vertical="center" wrapText="1"/>
    </xf>
    <xf numFmtId="9" fontId="1" fillId="0" borderId="11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9" fontId="9" fillId="6" borderId="30" xfId="0" applyNumberFormat="1" applyFont="1" applyFill="1" applyBorder="1" applyAlignment="1">
      <alignment horizontal="right" vertical="center" wrapText="1"/>
    </xf>
    <xf numFmtId="9" fontId="9" fillId="6" borderId="11" xfId="0" applyNumberFormat="1" applyFont="1" applyFill="1" applyBorder="1" applyAlignment="1">
      <alignment horizontal="right" vertical="center" wrapText="1"/>
    </xf>
    <xf numFmtId="9" fontId="9" fillId="6" borderId="15" xfId="0" applyNumberFormat="1" applyFont="1" applyFill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56" fillId="9" borderId="17" xfId="0" applyFont="1" applyFill="1" applyBorder="1" applyAlignment="1">
      <alignment horizontal="center" vertical="center" textRotation="255"/>
    </xf>
    <xf numFmtId="167" fontId="58" fillId="4" borderId="38" xfId="1" applyFont="1" applyFill="1" applyBorder="1" applyAlignment="1">
      <alignment horizontal="center" vertical="center" wrapText="1"/>
    </xf>
    <xf numFmtId="167" fontId="58" fillId="4" borderId="39" xfId="1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left" vertical="center"/>
    </xf>
    <xf numFmtId="0" fontId="36" fillId="0" borderId="48" xfId="0" applyFont="1" applyFill="1" applyBorder="1" applyAlignment="1">
      <alignment horizontal="left" vertical="center"/>
    </xf>
    <xf numFmtId="0" fontId="1" fillId="0" borderId="50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36" fillId="0" borderId="41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177" fontId="9" fillId="0" borderId="56" xfId="0" applyNumberFormat="1" applyFont="1" applyBorder="1" applyAlignment="1">
      <alignment horizontal="center" vertical="center"/>
    </xf>
    <xf numFmtId="177" fontId="9" fillId="0" borderId="57" xfId="0" applyNumberFormat="1" applyFont="1" applyBorder="1" applyAlignment="1">
      <alignment horizontal="center" vertical="center"/>
    </xf>
    <xf numFmtId="0" fontId="57" fillId="4" borderId="0" xfId="0" applyFont="1" applyFill="1" applyBorder="1" applyAlignment="1">
      <alignment vertical="center" wrapText="1"/>
    </xf>
    <xf numFmtId="0" fontId="57" fillId="4" borderId="9" xfId="0" applyFont="1" applyFill="1" applyBorder="1" applyAlignment="1">
      <alignment horizontal="left" vertical="center"/>
    </xf>
    <xf numFmtId="0" fontId="57" fillId="4" borderId="11" xfId="0" applyFont="1" applyFill="1" applyBorder="1" applyAlignment="1">
      <alignment horizontal="left" vertical="center"/>
    </xf>
    <xf numFmtId="0" fontId="57" fillId="4" borderId="15" xfId="0" applyFont="1" applyFill="1" applyBorder="1" applyAlignment="1">
      <alignment horizontal="left" vertical="center"/>
    </xf>
    <xf numFmtId="0" fontId="67" fillId="4" borderId="10" xfId="0" applyFont="1" applyFill="1" applyBorder="1" applyAlignment="1" applyProtection="1">
      <alignment horizontal="center" vertical="center"/>
      <protection hidden="1"/>
    </xf>
    <xf numFmtId="0" fontId="67" fillId="4" borderId="3" xfId="0" applyFont="1" applyFill="1" applyBorder="1" applyAlignment="1" applyProtection="1">
      <alignment horizontal="center" vertical="center"/>
      <protection hidden="1"/>
    </xf>
    <xf numFmtId="0" fontId="67" fillId="4" borderId="7" xfId="0" applyFont="1" applyFill="1" applyBorder="1" applyAlignment="1" applyProtection="1">
      <alignment horizontal="center" vertical="center"/>
      <protection hidden="1"/>
    </xf>
    <xf numFmtId="0" fontId="67" fillId="4" borderId="10" xfId="0" applyFont="1" applyFill="1" applyBorder="1" applyAlignment="1" applyProtection="1">
      <alignment vertical="center" textRotation="255"/>
      <protection hidden="1"/>
    </xf>
    <xf numFmtId="0" fontId="57" fillId="4" borderId="9" xfId="0" applyFont="1" applyFill="1" applyBorder="1" applyAlignment="1">
      <alignment vertical="center" wrapText="1"/>
    </xf>
    <xf numFmtId="0" fontId="57" fillId="4" borderId="11" xfId="0" applyFont="1" applyFill="1" applyBorder="1" applyAlignment="1">
      <alignment vertical="center" wrapText="1"/>
    </xf>
    <xf numFmtId="0" fontId="57" fillId="4" borderId="15" xfId="0" applyFont="1" applyFill="1" applyBorder="1" applyAlignment="1">
      <alignment vertical="center" wrapText="1"/>
    </xf>
    <xf numFmtId="0" fontId="67" fillId="4" borderId="9" xfId="0" applyFont="1" applyFill="1" applyBorder="1" applyAlignment="1">
      <alignment vertical="center" wrapText="1"/>
    </xf>
    <xf numFmtId="0" fontId="67" fillId="4" borderId="11" xfId="0" applyFont="1" applyFill="1" applyBorder="1" applyAlignment="1">
      <alignment vertical="center" wrapText="1"/>
    </xf>
    <xf numFmtId="0" fontId="67" fillId="4" borderId="15" xfId="0" applyFont="1" applyFill="1" applyBorder="1" applyAlignment="1">
      <alignment vertical="center" wrapText="1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Border="1" applyAlignment="1">
      <alignment vertical="center"/>
    </xf>
    <xf numFmtId="176" fontId="22" fillId="11" borderId="54" xfId="1" applyNumberFormat="1" applyFont="1" applyFill="1" applyBorder="1" applyAlignment="1" applyProtection="1">
      <alignment vertical="center" shrinkToFit="1"/>
      <protection hidden="1"/>
    </xf>
    <xf numFmtId="176" fontId="22" fillId="11" borderId="60" xfId="1" applyNumberFormat="1" applyFont="1" applyFill="1" applyBorder="1" applyAlignment="1" applyProtection="1">
      <alignment vertical="center" shrinkToFit="1"/>
      <protection hidden="1"/>
    </xf>
    <xf numFmtId="176" fontId="22" fillId="11" borderId="59" xfId="1" applyNumberFormat="1" applyFont="1" applyFill="1" applyBorder="1" applyAlignment="1" applyProtection="1">
      <alignment vertical="center" shrinkToFit="1"/>
      <protection hidden="1"/>
    </xf>
    <xf numFmtId="0" fontId="30" fillId="7" borderId="61" xfId="0" applyFont="1" applyFill="1" applyBorder="1" applyAlignment="1">
      <alignment horizontal="left" vertical="center"/>
    </xf>
    <xf numFmtId="0" fontId="30" fillId="7" borderId="62" xfId="0" applyFont="1" applyFill="1" applyBorder="1" applyAlignment="1">
      <alignment horizontal="left" vertical="center"/>
    </xf>
    <xf numFmtId="0" fontId="30" fillId="7" borderId="63" xfId="0" applyFont="1" applyFill="1" applyBorder="1" applyAlignment="1">
      <alignment horizontal="left" vertical="center"/>
    </xf>
    <xf numFmtId="0" fontId="5" fillId="12" borderId="9" xfId="0" applyFont="1" applyFill="1" applyBorder="1" applyAlignment="1" applyProtection="1">
      <alignment horizontal="left" vertical="center"/>
    </xf>
    <xf numFmtId="0" fontId="15" fillId="12" borderId="52" xfId="0" applyFont="1" applyFill="1" applyBorder="1" applyAlignment="1">
      <alignment horizontal="left" vertical="center"/>
    </xf>
    <xf numFmtId="165" fontId="7" fillId="12" borderId="9" xfId="0" applyNumberFormat="1" applyFont="1" applyFill="1" applyBorder="1" applyAlignment="1" applyProtection="1">
      <alignment horizontal="left" vertical="center"/>
    </xf>
    <xf numFmtId="165" fontId="7" fillId="12" borderId="51" xfId="0" applyNumberFormat="1" applyFont="1" applyFill="1" applyBorder="1" applyAlignment="1" applyProtection="1">
      <alignment horizontal="left" vertical="center"/>
    </xf>
    <xf numFmtId="165" fontId="7" fillId="12" borderId="52" xfId="0" applyNumberFormat="1" applyFont="1" applyFill="1" applyBorder="1" applyAlignment="1" applyProtection="1">
      <alignment horizontal="left" vertical="center"/>
    </xf>
    <xf numFmtId="173" fontId="52" fillId="10" borderId="10" xfId="0" applyNumberFormat="1" applyFont="1" applyFill="1" applyBorder="1" applyAlignment="1" applyProtection="1">
      <alignment horizontal="left" vertical="center" shrinkToFit="1"/>
    </xf>
    <xf numFmtId="165" fontId="5" fillId="10" borderId="9" xfId="1" applyNumberFormat="1" applyFont="1" applyFill="1" applyBorder="1" applyAlignment="1" applyProtection="1">
      <alignment horizontal="right" vertical="center" shrinkToFit="1"/>
      <protection hidden="1"/>
    </xf>
    <xf numFmtId="165" fontId="5" fillId="10" borderId="51" xfId="1" applyNumberFormat="1" applyFont="1" applyFill="1" applyBorder="1" applyAlignment="1" applyProtection="1">
      <alignment horizontal="right" vertical="center" shrinkToFit="1"/>
      <protection hidden="1"/>
    </xf>
    <xf numFmtId="165" fontId="5" fillId="10" borderId="52" xfId="1" applyNumberFormat="1" applyFont="1" applyFill="1" applyBorder="1" applyAlignment="1" applyProtection="1">
      <alignment horizontal="right" vertical="center" shrinkToFit="1"/>
      <protection hidden="1"/>
    </xf>
  </cellXfs>
  <cellStyles count="3">
    <cellStyle name="Moeda" xfId="1" builtinId="4"/>
    <cellStyle name="Normal" xfId="0" builtinId="0"/>
    <cellStyle name="Vírgula" xfId="2" builtinId="3"/>
  </cellStyles>
  <dxfs count="4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  <fill>
        <patternFill patternType="gray0625"/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auto="1"/>
      </font>
      <fill>
        <patternFill patternType="solid">
          <bgColor indexed="26"/>
        </patternFill>
      </fill>
    </dxf>
    <dxf>
      <font>
        <color auto="1"/>
        <name val="Cambria"/>
        <scheme val="none"/>
      </font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lor rgb="FFC0C0C0"/>
      </font>
      <fill>
        <patternFill>
          <bgColor rgb="FFC0C0C0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0C0C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9"/>
      </font>
      <fill>
        <patternFill patternType="solid">
          <bgColor indexed="26"/>
        </patternFill>
      </fill>
    </dxf>
    <dxf>
      <border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ont>
        <color rgb="FFC0C0C0"/>
      </font>
      <fill>
        <patternFill>
          <bgColor rgb="FFC0C0C0"/>
        </patternFill>
      </fill>
    </dxf>
    <dxf>
      <font>
        <condense val="0"/>
        <extend val="0"/>
        <color indexed="26"/>
      </font>
      <fill>
        <patternFill patternType="solid"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CC"/>
      <color rgb="FFFFFFFF"/>
      <color rgb="FFFF6600"/>
      <color rgb="FF00F26D"/>
      <color rgb="FFFFFFCC"/>
      <color rgb="FF91B4DB"/>
      <color rgb="FF000099"/>
      <color rgb="FFC0C0C0"/>
      <color rgb="FF436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#'1- MPN'!A1"/><Relationship Id="rId7" Type="http://schemas.openxmlformats.org/officeDocument/2006/relationships/image" Target="../media/image4.png"/><Relationship Id="rId2" Type="http://schemas.openxmlformats.org/officeDocument/2006/relationships/image" Target="../media/image1.gif"/><Relationship Id="rId1" Type="http://schemas.openxmlformats.org/officeDocument/2006/relationships/hyperlink" Target="#'2-MPI'!A1"/><Relationship Id="rId6" Type="http://schemas.openxmlformats.org/officeDocument/2006/relationships/hyperlink" Target="#'1- MPN'!A151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hyperlink" Target="http://www4.bcb.gov.br/pec/conversao/conversao.asp?id=convmoeda" TargetMode="External"/><Relationship Id="rId4" Type="http://schemas.openxmlformats.org/officeDocument/2006/relationships/image" Target="../media/image3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IR TICKETS'!B142"/><Relationship Id="rId2" Type="http://schemas.openxmlformats.org/officeDocument/2006/relationships/image" Target="../media/image2.png"/><Relationship Id="rId1" Type="http://schemas.openxmlformats.org/officeDocument/2006/relationships/hyperlink" Target="#'AIR TICKETS'!A1"/><Relationship Id="rId5" Type="http://schemas.openxmlformats.org/officeDocument/2006/relationships/image" Target="../media/image3.wmf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PER DIEM'!A1"/><Relationship Id="rId2" Type="http://schemas.openxmlformats.org/officeDocument/2006/relationships/image" Target="../media/image4.png"/><Relationship Id="rId1" Type="http://schemas.openxmlformats.org/officeDocument/2006/relationships/hyperlink" Target="#'PER DIEM'!B144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HEALTH INSURANCE'!A1"/><Relationship Id="rId2" Type="http://schemas.openxmlformats.org/officeDocument/2006/relationships/image" Target="../media/image4.png"/><Relationship Id="rId1" Type="http://schemas.openxmlformats.org/officeDocument/2006/relationships/hyperlink" Target="#'HEALTH INSURANCE'!B146"/><Relationship Id="rId5" Type="http://schemas.openxmlformats.org/officeDocument/2006/relationships/image" Target="../media/image3.wmf"/><Relationship Id="rId4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16384</xdr:col>
      <xdr:colOff>609600</xdr:colOff>
      <xdr:row>2</xdr:row>
      <xdr:rowOff>38100</xdr:rowOff>
    </xdr:to>
    <xdr:pic>
      <xdr:nvPicPr>
        <xdr:cNvPr id="1833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 rot="10800000">
          <a:off x="12782550" y="0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1</xdr:col>
      <xdr:colOff>0</xdr:colOff>
      <xdr:row>118</xdr:row>
      <xdr:rowOff>0</xdr:rowOff>
    </xdr:from>
    <xdr:to>
      <xdr:col>6</xdr:col>
      <xdr:colOff>381000</xdr:colOff>
      <xdr:row>282</xdr:row>
      <xdr:rowOff>104774</xdr:rowOff>
    </xdr:to>
    <xdr:pic>
      <xdr:nvPicPr>
        <xdr:cNvPr id="30236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52400" y="26660475"/>
          <a:ext cx="35623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1</xdr:col>
      <xdr:colOff>0</xdr:colOff>
      <xdr:row>0</xdr:row>
      <xdr:rowOff>0</xdr:rowOff>
    </xdr:from>
    <xdr:to>
      <xdr:col>10</xdr:col>
      <xdr:colOff>361950</xdr:colOff>
      <xdr:row>3</xdr:row>
      <xdr:rowOff>114300</xdr:rowOff>
    </xdr:to>
    <xdr:pic>
      <xdr:nvPicPr>
        <xdr:cNvPr id="30237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" y="400050"/>
          <a:ext cx="5895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352425</xdr:colOff>
      <xdr:row>0</xdr:row>
      <xdr:rowOff>0</xdr:rowOff>
    </xdr:from>
    <xdr:to>
      <xdr:col>2</xdr:col>
      <xdr:colOff>352425</xdr:colOff>
      <xdr:row>1</xdr:row>
      <xdr:rowOff>95250</xdr:rowOff>
    </xdr:to>
    <xdr:pic>
      <xdr:nvPicPr>
        <xdr:cNvPr id="30238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190625" y="66675"/>
          <a:ext cx="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15</xdr:col>
      <xdr:colOff>0</xdr:colOff>
      <xdr:row>0</xdr:row>
      <xdr:rowOff>0</xdr:rowOff>
    </xdr:from>
    <xdr:to>
      <xdr:col>15</xdr:col>
      <xdr:colOff>0</xdr:colOff>
      <xdr:row>2</xdr:row>
      <xdr:rowOff>38100</xdr:rowOff>
    </xdr:to>
    <xdr:pic>
      <xdr:nvPicPr>
        <xdr:cNvPr id="8" name="Picture 4" descr="setaesqblue" hidden="1">
          <a:hlinkClick xmlns:r="http://schemas.openxmlformats.org/officeDocument/2006/relationships" r:id="rId1" tooltip="VAI  PRA PLANILHA 2 MPI (MATERIAL PERMANENTE IMPORTADO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 rot="10800000">
          <a:off x="12758737" y="9525"/>
          <a:ext cx="5238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  <a:scene3d>
          <a:camera prst="orthographicFront">
            <a:rot lat="0" lon="0" rev="0"/>
          </a:camera>
          <a:lightRig rig="threePt" dir="t"/>
        </a:scene3d>
        <a:sp3d z="57150"/>
      </xdr:spPr>
    </xdr:pic>
    <xdr:clientData fPrintsWithSheet="0"/>
  </xdr:twoCellAnchor>
  <xdr:twoCellAnchor editAs="oneCell">
    <xdr:from>
      <xdr:col>5</xdr:col>
      <xdr:colOff>190500</xdr:colOff>
      <xdr:row>118</xdr:row>
      <xdr:rowOff>0</xdr:rowOff>
    </xdr:from>
    <xdr:to>
      <xdr:col>5</xdr:col>
      <xdr:colOff>190500</xdr:colOff>
      <xdr:row>282</xdr:row>
      <xdr:rowOff>104774</xdr:rowOff>
    </xdr:to>
    <xdr:pic>
      <xdr:nvPicPr>
        <xdr:cNvPr id="30240" name="Picture 13" descr="CLIQUE AQUI2" hidden="1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2750" y="266604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0</xdr:colOff>
      <xdr:row>0</xdr:row>
      <xdr:rowOff>0</xdr:rowOff>
    </xdr:from>
    <xdr:to>
      <xdr:col>13</xdr:col>
      <xdr:colOff>457200</xdr:colOff>
      <xdr:row>1</xdr:row>
      <xdr:rowOff>95250</xdr:rowOff>
    </xdr:to>
    <xdr:pic>
      <xdr:nvPicPr>
        <xdr:cNvPr id="30241" name="Picture 10" descr="CLIQUE AQUI" hidden="1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38200" y="0"/>
          <a:ext cx="7572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20</xdr:col>
      <xdr:colOff>9525</xdr:colOff>
      <xdr:row>1</xdr:row>
      <xdr:rowOff>66675</xdr:rowOff>
    </xdr:from>
    <xdr:to>
      <xdr:col>29</xdr:col>
      <xdr:colOff>542925</xdr:colOff>
      <xdr:row>32</xdr:row>
      <xdr:rowOff>200025</xdr:rowOff>
    </xdr:to>
    <xdr:sp macro="" textlink="">
      <xdr:nvSpPr>
        <xdr:cNvPr id="16" name="Texto explicativo retangular 15"/>
        <xdr:cNvSpPr/>
      </xdr:nvSpPr>
      <xdr:spPr bwMode="auto">
        <a:xfrm>
          <a:off x="18335625" y="628650"/>
          <a:ext cx="5505450" cy="7334250"/>
        </a:xfrm>
        <a:prstGeom prst="wedgeRectCallout">
          <a:avLst>
            <a:gd name="adj1" fmla="val -48515"/>
            <a:gd name="adj2" fmla="val -4892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lang="pt-BR" sz="1100"/>
            <a:t>Sub DesprotegerPlanilhaAtiva()</a:t>
          </a:r>
        </a:p>
        <a:p>
          <a:pPr algn="l"/>
          <a:endParaRPr lang="pt-BR" sz="1100"/>
        </a:p>
        <a:p>
          <a:pPr algn="l"/>
          <a:r>
            <a:rPr lang="pt-BR" sz="1100"/>
            <a:t>' desproteger qualquer planílha com senha</a:t>
          </a:r>
        </a:p>
        <a:p>
          <a:pPr algn="l"/>
          <a:endParaRPr lang="pt-BR" sz="1100"/>
        </a:p>
        <a:p>
          <a:pPr algn="l"/>
          <a:r>
            <a:rPr lang="pt-BR" sz="1100"/>
            <a:t>Dim i, i1, i2, i3, i4, i5, i6 As Integer, j As Integer, k As Integer, l As Integer, m As Integer, n As Integer</a:t>
          </a:r>
        </a:p>
        <a:p>
          <a:pPr algn="l"/>
          <a:r>
            <a:rPr lang="pt-BR" sz="1100"/>
            <a:t>On Error Resume Next</a:t>
          </a:r>
        </a:p>
        <a:p>
          <a:pPr algn="l"/>
          <a:r>
            <a:rPr lang="pt-BR" sz="1100"/>
            <a:t>For i = 65 To 66</a:t>
          </a:r>
        </a:p>
        <a:p>
          <a:pPr algn="l"/>
          <a:r>
            <a:rPr lang="pt-BR" sz="1100"/>
            <a:t>For j = 65 To 66</a:t>
          </a:r>
        </a:p>
        <a:p>
          <a:pPr algn="l"/>
          <a:r>
            <a:rPr lang="pt-BR" sz="1100"/>
            <a:t>For k = 65 To 66</a:t>
          </a:r>
        </a:p>
        <a:p>
          <a:pPr algn="l"/>
          <a:r>
            <a:rPr lang="pt-BR" sz="1100"/>
            <a:t>For l = 65 To 66</a:t>
          </a:r>
        </a:p>
        <a:p>
          <a:pPr algn="l"/>
          <a:r>
            <a:rPr lang="pt-BR" sz="1100"/>
            <a:t>For m = 65 To 66</a:t>
          </a:r>
        </a:p>
        <a:p>
          <a:pPr algn="l"/>
          <a:r>
            <a:rPr lang="pt-BR" sz="1100"/>
            <a:t>For i1 = 65 To 66</a:t>
          </a:r>
        </a:p>
        <a:p>
          <a:pPr algn="l"/>
          <a:r>
            <a:rPr lang="pt-BR" sz="1100"/>
            <a:t>For i2 = 65 To 66</a:t>
          </a:r>
        </a:p>
        <a:p>
          <a:pPr algn="l"/>
          <a:r>
            <a:rPr lang="pt-BR" sz="1100"/>
            <a:t>For i3 = 65 To 66</a:t>
          </a:r>
        </a:p>
        <a:p>
          <a:pPr algn="l"/>
          <a:r>
            <a:rPr lang="pt-BR" sz="1100"/>
            <a:t>For i4 = 65 To 66</a:t>
          </a:r>
        </a:p>
        <a:p>
          <a:pPr algn="l"/>
          <a:r>
            <a:rPr lang="pt-BR" sz="1100"/>
            <a:t>For i5 = 65 To 66</a:t>
          </a:r>
        </a:p>
        <a:p>
          <a:pPr algn="l"/>
          <a:r>
            <a:rPr lang="pt-BR" sz="1100"/>
            <a:t>For i6 = 65 To 66</a:t>
          </a:r>
        </a:p>
        <a:p>
          <a:pPr algn="l"/>
          <a:r>
            <a:rPr lang="pt-BR" sz="1100"/>
            <a:t>For n = 32 To 126</a:t>
          </a:r>
        </a:p>
        <a:p>
          <a:pPr algn="l"/>
          <a:r>
            <a:rPr lang="pt-BR" sz="1100"/>
            <a:t>ActiveSheet.Unprotect Chr(i) &amp; Chr(j) &amp; Chr(k) &amp; Chr(l) &amp; Chr(m) &amp; Chr(i1) &amp; Chr(i2) &amp; Chr(i3) &amp; Chr(i4) &amp; Chr(i5) &amp; Chr(i6) &amp; Chr(n)</a:t>
          </a:r>
        </a:p>
        <a:p>
          <a:pPr algn="l"/>
          <a:r>
            <a:rPr lang="pt-BR" sz="1100"/>
            <a:t>If ActiveSheet.ProtectContents = False Then</a:t>
          </a:r>
        </a:p>
        <a:p>
          <a:pPr algn="l"/>
          <a:r>
            <a:rPr lang="pt-BR" sz="1100"/>
            <a:t>MsgBox "Planilha desprotegida com sucesso!!!"</a:t>
          </a:r>
        </a:p>
        <a:p>
          <a:pPr algn="l"/>
          <a:r>
            <a:rPr lang="pt-BR" sz="1100"/>
            <a:t>Exit Sub</a:t>
          </a:r>
        </a:p>
        <a:p>
          <a:pPr algn="l"/>
          <a:r>
            <a:rPr lang="pt-BR" sz="1100"/>
            <a:t>End If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Next</a:t>
          </a:r>
        </a:p>
        <a:p>
          <a:pPr algn="l"/>
          <a:r>
            <a:rPr lang="pt-BR" sz="1100"/>
            <a:t>End Sub</a:t>
          </a:r>
        </a:p>
        <a:p>
          <a:pPr algn="l"/>
          <a:endParaRPr lang="pt-BR" sz="1100"/>
        </a:p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219075</xdr:rowOff>
        </xdr:from>
        <xdr:to>
          <xdr:col>1</xdr:col>
          <xdr:colOff>0</xdr:colOff>
          <xdr:row>16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219075</xdr:rowOff>
        </xdr:from>
        <xdr:to>
          <xdr:col>1</xdr:col>
          <xdr:colOff>0</xdr:colOff>
          <xdr:row>17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219075</xdr:rowOff>
        </xdr:from>
        <xdr:to>
          <xdr:col>1</xdr:col>
          <xdr:colOff>0</xdr:colOff>
          <xdr:row>19</xdr:row>
          <xdr:rowOff>142875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219075</xdr:rowOff>
        </xdr:from>
        <xdr:to>
          <xdr:col>1</xdr:col>
          <xdr:colOff>0</xdr:colOff>
          <xdr:row>22</xdr:row>
          <xdr:rowOff>142875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219075</xdr:rowOff>
        </xdr:from>
        <xdr:to>
          <xdr:col>1</xdr:col>
          <xdr:colOff>0</xdr:colOff>
          <xdr:row>23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219075</xdr:rowOff>
        </xdr:from>
        <xdr:to>
          <xdr:col>1</xdr:col>
          <xdr:colOff>0</xdr:colOff>
          <xdr:row>24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219075</xdr:rowOff>
        </xdr:from>
        <xdr:to>
          <xdr:col>1</xdr:col>
          <xdr:colOff>0</xdr:colOff>
          <xdr:row>25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219075</xdr:rowOff>
        </xdr:from>
        <xdr:to>
          <xdr:col>1</xdr:col>
          <xdr:colOff>0</xdr:colOff>
          <xdr:row>26</xdr:row>
          <xdr:rowOff>142875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299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0</xdr:colOff>
          <xdr:row>118</xdr:row>
          <xdr:rowOff>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219075</xdr:rowOff>
        </xdr:from>
        <xdr:to>
          <xdr:col>1</xdr:col>
          <xdr:colOff>0</xdr:colOff>
          <xdr:row>27</xdr:row>
          <xdr:rowOff>142875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219075</xdr:rowOff>
        </xdr:from>
        <xdr:to>
          <xdr:col>1</xdr:col>
          <xdr:colOff>0</xdr:colOff>
          <xdr:row>28</xdr:row>
          <xdr:rowOff>142875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219075</xdr:rowOff>
        </xdr:from>
        <xdr:to>
          <xdr:col>1</xdr:col>
          <xdr:colOff>0</xdr:colOff>
          <xdr:row>47</xdr:row>
          <xdr:rowOff>142875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219075</xdr:rowOff>
        </xdr:from>
        <xdr:to>
          <xdr:col>1</xdr:col>
          <xdr:colOff>0</xdr:colOff>
          <xdr:row>29</xdr:row>
          <xdr:rowOff>142875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410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835" name="Check Box 811" hidden="1">
              <a:extLst>
                <a:ext uri="{63B3BB69-23CF-44E3-9099-C40C66FF867C}">
                  <a14:compatExt spid="_x0000_s18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836" name="Check Box 812" hidden="1">
              <a:extLst>
                <a:ext uri="{63B3BB69-23CF-44E3-9099-C40C66FF867C}">
                  <a14:compatExt spid="_x0000_s18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837" name="Check Box 813" hidden="1">
              <a:extLst>
                <a:ext uri="{63B3BB69-23CF-44E3-9099-C40C66FF867C}">
                  <a14:compatExt spid="_x0000_s18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838" name="Check Box 814" hidden="1">
              <a:extLst>
                <a:ext uri="{63B3BB69-23CF-44E3-9099-C40C66FF867C}">
                  <a14:compatExt spid="_x0000_s18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142875</xdr:rowOff>
        </xdr:to>
        <xdr:sp macro="" textlink="">
          <xdr:nvSpPr>
            <xdr:cNvPr id="1839" name="Check Box 815" hidden="1">
              <a:extLst>
                <a:ext uri="{63B3BB69-23CF-44E3-9099-C40C66FF867C}">
                  <a14:compatExt spid="_x0000_s18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40" name="Check Box 816" hidden="1">
              <a:extLst>
                <a:ext uri="{63B3BB69-23CF-44E3-9099-C40C66FF867C}">
                  <a14:compatExt spid="_x0000_s18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41" name="Check Box 817" hidden="1">
              <a:extLst>
                <a:ext uri="{63B3BB69-23CF-44E3-9099-C40C66FF867C}">
                  <a14:compatExt spid="_x0000_s18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42" name="Check Box 818" hidden="1">
              <a:extLst>
                <a:ext uri="{63B3BB69-23CF-44E3-9099-C40C66FF867C}">
                  <a14:compatExt spid="_x0000_s18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43" name="Check Box 819" hidden="1">
              <a:extLst>
                <a:ext uri="{63B3BB69-23CF-44E3-9099-C40C66FF867C}">
                  <a14:compatExt spid="_x0000_s18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44" name="Check Box 820" hidden="1">
              <a:extLst>
                <a:ext uri="{63B3BB69-23CF-44E3-9099-C40C66FF867C}">
                  <a14:compatExt spid="_x0000_s18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45" name="Check Box 821" hidden="1">
              <a:extLst>
                <a:ext uri="{63B3BB69-23CF-44E3-9099-C40C66FF867C}">
                  <a14:compatExt spid="_x0000_s18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846" name="Check Box 822" hidden="1">
              <a:extLst>
                <a:ext uri="{63B3BB69-23CF-44E3-9099-C40C66FF867C}">
                  <a14:compatExt spid="_x0000_s18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47" name="Check Box 823" hidden="1">
              <a:extLst>
                <a:ext uri="{63B3BB69-23CF-44E3-9099-C40C66FF867C}">
                  <a14:compatExt spid="_x0000_s1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48" name="Check Box 824" hidden="1">
              <a:extLst>
                <a:ext uri="{63B3BB69-23CF-44E3-9099-C40C66FF867C}">
                  <a14:compatExt spid="_x0000_s1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849" name="Check Box 825" hidden="1">
              <a:extLst>
                <a:ext uri="{63B3BB69-23CF-44E3-9099-C40C66FF867C}">
                  <a14:compatExt spid="_x0000_s18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50" name="Check Box 826" hidden="1">
              <a:extLst>
                <a:ext uri="{63B3BB69-23CF-44E3-9099-C40C66FF867C}">
                  <a14:compatExt spid="_x0000_s18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851" name="Check Box 827" hidden="1">
              <a:extLst>
                <a:ext uri="{63B3BB69-23CF-44E3-9099-C40C66FF867C}">
                  <a14:compatExt spid="_x0000_s18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852" name="Check Box 828" hidden="1">
              <a:extLst>
                <a:ext uri="{63B3BB69-23CF-44E3-9099-C40C66FF867C}">
                  <a14:compatExt spid="_x0000_s18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853" name="Check Box 829" hidden="1">
              <a:extLst>
                <a:ext uri="{63B3BB69-23CF-44E3-9099-C40C66FF867C}">
                  <a14:compatExt spid="_x0000_s18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854" name="Check Box 830" hidden="1">
              <a:extLst>
                <a:ext uri="{63B3BB69-23CF-44E3-9099-C40C66FF867C}">
                  <a14:compatExt spid="_x0000_s18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142875</xdr:rowOff>
        </xdr:to>
        <xdr:sp macro="" textlink="">
          <xdr:nvSpPr>
            <xdr:cNvPr id="1855" name="Check Box 831" hidden="1">
              <a:extLst>
                <a:ext uri="{63B3BB69-23CF-44E3-9099-C40C66FF867C}">
                  <a14:compatExt spid="_x0000_s18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56" name="Check Box 832" hidden="1">
              <a:extLst>
                <a:ext uri="{63B3BB69-23CF-44E3-9099-C40C66FF867C}">
                  <a14:compatExt spid="_x0000_s1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57" name="Check Box 833" hidden="1">
              <a:extLst>
                <a:ext uri="{63B3BB69-23CF-44E3-9099-C40C66FF867C}">
                  <a14:compatExt spid="_x0000_s1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58" name="Check Box 834" hidden="1">
              <a:extLst>
                <a:ext uri="{63B3BB69-23CF-44E3-9099-C40C66FF867C}">
                  <a14:compatExt spid="_x0000_s18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59" name="Check Box 835" hidden="1">
              <a:extLst>
                <a:ext uri="{63B3BB69-23CF-44E3-9099-C40C66FF867C}">
                  <a14:compatExt spid="_x0000_s18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60" name="Check Box 836" hidden="1">
              <a:extLst>
                <a:ext uri="{63B3BB69-23CF-44E3-9099-C40C66FF867C}">
                  <a14:compatExt spid="_x0000_s18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61" name="Check Box 837" hidden="1">
              <a:extLst>
                <a:ext uri="{63B3BB69-23CF-44E3-9099-C40C66FF867C}">
                  <a14:compatExt spid="_x0000_s18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862" name="Check Box 838" hidden="1">
              <a:extLst>
                <a:ext uri="{63B3BB69-23CF-44E3-9099-C40C66FF867C}">
                  <a14:compatExt spid="_x0000_s18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219075</xdr:rowOff>
        </xdr:from>
        <xdr:to>
          <xdr:col>1</xdr:col>
          <xdr:colOff>0</xdr:colOff>
          <xdr:row>86</xdr:row>
          <xdr:rowOff>142875</xdr:rowOff>
        </xdr:to>
        <xdr:sp macro="" textlink="">
          <xdr:nvSpPr>
            <xdr:cNvPr id="1863" name="Check Box 839" hidden="1">
              <a:extLst>
                <a:ext uri="{63B3BB69-23CF-44E3-9099-C40C66FF867C}">
                  <a14:compatExt spid="_x0000_s18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64" name="Check Box 840" hidden="1">
              <a:extLst>
                <a:ext uri="{63B3BB69-23CF-44E3-9099-C40C66FF867C}">
                  <a14:compatExt spid="_x0000_s1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865" name="Check Box 841" hidden="1">
              <a:extLst>
                <a:ext uri="{63B3BB69-23CF-44E3-9099-C40C66FF867C}">
                  <a14:compatExt spid="_x0000_s1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66" name="Check Box 842" hidden="1">
              <a:extLst>
                <a:ext uri="{63B3BB69-23CF-44E3-9099-C40C66FF867C}">
                  <a14:compatExt spid="_x0000_s1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867" name="Check Box 843" hidden="1">
              <a:extLst>
                <a:ext uri="{63B3BB69-23CF-44E3-9099-C40C66FF867C}">
                  <a14:compatExt spid="_x0000_s1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868" name="Check Box 844" hidden="1">
              <a:extLst>
                <a:ext uri="{63B3BB69-23CF-44E3-9099-C40C66FF867C}">
                  <a14:compatExt spid="_x0000_s1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219075</xdr:rowOff>
        </xdr:from>
        <xdr:to>
          <xdr:col>1</xdr:col>
          <xdr:colOff>0</xdr:colOff>
          <xdr:row>68</xdr:row>
          <xdr:rowOff>142875</xdr:rowOff>
        </xdr:to>
        <xdr:sp macro="" textlink="">
          <xdr:nvSpPr>
            <xdr:cNvPr id="1869" name="Check Box 845" hidden="1">
              <a:extLst>
                <a:ext uri="{63B3BB69-23CF-44E3-9099-C40C66FF867C}">
                  <a14:compatExt spid="_x0000_s1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219075</xdr:rowOff>
        </xdr:from>
        <xdr:to>
          <xdr:col>1</xdr:col>
          <xdr:colOff>0</xdr:colOff>
          <xdr:row>69</xdr:row>
          <xdr:rowOff>142875</xdr:rowOff>
        </xdr:to>
        <xdr:sp macro="" textlink="">
          <xdr:nvSpPr>
            <xdr:cNvPr id="1870" name="Check Box 846" hidden="1">
              <a:extLst>
                <a:ext uri="{63B3BB69-23CF-44E3-9099-C40C66FF867C}">
                  <a14:compatExt spid="_x0000_s1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219075</xdr:rowOff>
        </xdr:from>
        <xdr:to>
          <xdr:col>1</xdr:col>
          <xdr:colOff>0</xdr:colOff>
          <xdr:row>70</xdr:row>
          <xdr:rowOff>142875</xdr:rowOff>
        </xdr:to>
        <xdr:sp macro="" textlink="">
          <xdr:nvSpPr>
            <xdr:cNvPr id="1871" name="Check Box 847" hidden="1">
              <a:extLst>
                <a:ext uri="{63B3BB69-23CF-44E3-9099-C40C66FF867C}">
                  <a14:compatExt spid="_x0000_s1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219075</xdr:rowOff>
        </xdr:from>
        <xdr:to>
          <xdr:col>1</xdr:col>
          <xdr:colOff>0</xdr:colOff>
          <xdr:row>71</xdr:row>
          <xdr:rowOff>142875</xdr:rowOff>
        </xdr:to>
        <xdr:sp macro="" textlink="">
          <xdr:nvSpPr>
            <xdr:cNvPr id="1872" name="Check Box 848" hidden="1">
              <a:extLst>
                <a:ext uri="{63B3BB69-23CF-44E3-9099-C40C66FF867C}">
                  <a14:compatExt spid="_x0000_s1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219075</xdr:rowOff>
        </xdr:from>
        <xdr:to>
          <xdr:col>1</xdr:col>
          <xdr:colOff>0</xdr:colOff>
          <xdr:row>72</xdr:row>
          <xdr:rowOff>142875</xdr:rowOff>
        </xdr:to>
        <xdr:sp macro="" textlink="">
          <xdr:nvSpPr>
            <xdr:cNvPr id="1873" name="Check Box 849" hidden="1">
              <a:extLst>
                <a:ext uri="{63B3BB69-23CF-44E3-9099-C40C66FF867C}">
                  <a14:compatExt spid="_x0000_s1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74" name="Check Box 850" hidden="1">
              <a:extLst>
                <a:ext uri="{63B3BB69-23CF-44E3-9099-C40C66FF867C}">
                  <a14:compatExt spid="_x0000_s1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75" name="Check Box 851" hidden="1">
              <a:extLst>
                <a:ext uri="{63B3BB69-23CF-44E3-9099-C40C66FF867C}">
                  <a14:compatExt spid="_x0000_s1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219075</xdr:rowOff>
        </xdr:from>
        <xdr:to>
          <xdr:col>1</xdr:col>
          <xdr:colOff>0</xdr:colOff>
          <xdr:row>85</xdr:row>
          <xdr:rowOff>142875</xdr:rowOff>
        </xdr:to>
        <xdr:sp macro="" textlink="">
          <xdr:nvSpPr>
            <xdr:cNvPr id="1876" name="Check Box 852" hidden="1">
              <a:extLst>
                <a:ext uri="{63B3BB69-23CF-44E3-9099-C40C66FF867C}">
                  <a14:compatExt spid="_x0000_s1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228600</xdr:rowOff>
        </xdr:from>
        <xdr:to>
          <xdr:col>1</xdr:col>
          <xdr:colOff>0</xdr:colOff>
          <xdr:row>86</xdr:row>
          <xdr:rowOff>152400</xdr:rowOff>
        </xdr:to>
        <xdr:sp macro="" textlink="">
          <xdr:nvSpPr>
            <xdr:cNvPr id="1877" name="Check Box 853" hidden="1">
              <a:extLst>
                <a:ext uri="{63B3BB69-23CF-44E3-9099-C40C66FF867C}">
                  <a14:compatExt spid="_x0000_s1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219075</xdr:rowOff>
        </xdr:from>
        <xdr:to>
          <xdr:col>1</xdr:col>
          <xdr:colOff>0</xdr:colOff>
          <xdr:row>87</xdr:row>
          <xdr:rowOff>142875</xdr:rowOff>
        </xdr:to>
        <xdr:sp macro="" textlink="">
          <xdr:nvSpPr>
            <xdr:cNvPr id="1878" name="Check Box 854" hidden="1">
              <a:extLst>
                <a:ext uri="{63B3BB69-23CF-44E3-9099-C40C66FF867C}">
                  <a14:compatExt spid="_x0000_s1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219075</xdr:rowOff>
        </xdr:from>
        <xdr:to>
          <xdr:col>1</xdr:col>
          <xdr:colOff>0</xdr:colOff>
          <xdr:row>90</xdr:row>
          <xdr:rowOff>142875</xdr:rowOff>
        </xdr:to>
        <xdr:sp macro="" textlink="">
          <xdr:nvSpPr>
            <xdr:cNvPr id="1880" name="Check Box 856" hidden="1">
              <a:extLst>
                <a:ext uri="{63B3BB69-23CF-44E3-9099-C40C66FF867C}">
                  <a14:compatExt spid="_x0000_s1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81" name="Check Box 857" hidden="1">
              <a:extLst>
                <a:ext uri="{63B3BB69-23CF-44E3-9099-C40C66FF867C}">
                  <a14:compatExt spid="_x0000_s1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882" name="Check Box 858" hidden="1">
              <a:extLst>
                <a:ext uri="{63B3BB69-23CF-44E3-9099-C40C66FF867C}">
                  <a14:compatExt spid="_x0000_s1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83" name="Check Box 859" hidden="1">
              <a:extLst>
                <a:ext uri="{63B3BB69-23CF-44E3-9099-C40C66FF867C}">
                  <a14:compatExt spid="_x0000_s1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884" name="Check Box 860" hidden="1">
              <a:extLst>
                <a:ext uri="{63B3BB69-23CF-44E3-9099-C40C66FF867C}">
                  <a14:compatExt spid="_x0000_s1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219075</xdr:rowOff>
        </xdr:from>
        <xdr:to>
          <xdr:col>1</xdr:col>
          <xdr:colOff>0</xdr:colOff>
          <xdr:row>73</xdr:row>
          <xdr:rowOff>142875</xdr:rowOff>
        </xdr:to>
        <xdr:sp macro="" textlink="">
          <xdr:nvSpPr>
            <xdr:cNvPr id="1885" name="Check Box 861" hidden="1">
              <a:extLst>
                <a:ext uri="{63B3BB69-23CF-44E3-9099-C40C66FF867C}">
                  <a14:compatExt spid="_x0000_s1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886" name="Check Box 862" hidden="1">
              <a:extLst>
                <a:ext uri="{63B3BB69-23CF-44E3-9099-C40C66FF867C}">
                  <a14:compatExt spid="_x0000_s1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87" name="Check Box 863" hidden="1">
              <a:extLst>
                <a:ext uri="{63B3BB69-23CF-44E3-9099-C40C66FF867C}">
                  <a14:compatExt spid="_x0000_s1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88" name="Check Box 864" hidden="1">
              <a:extLst>
                <a:ext uri="{63B3BB69-23CF-44E3-9099-C40C66FF867C}">
                  <a14:compatExt spid="_x0000_s1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89" name="Check Box 865" hidden="1">
              <a:extLst>
                <a:ext uri="{63B3BB69-23CF-44E3-9099-C40C66FF867C}">
                  <a14:compatExt spid="_x0000_s1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90" name="Check Box 866" hidden="1">
              <a:extLst>
                <a:ext uri="{63B3BB69-23CF-44E3-9099-C40C66FF867C}">
                  <a14:compatExt spid="_x0000_s1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1" name="Check Box 867" hidden="1">
              <a:extLst>
                <a:ext uri="{63B3BB69-23CF-44E3-9099-C40C66FF867C}">
                  <a14:compatExt spid="_x0000_s1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2" name="Check Box 868" hidden="1">
              <a:extLst>
                <a:ext uri="{63B3BB69-23CF-44E3-9099-C40C66FF867C}">
                  <a14:compatExt spid="_x0000_s1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893" name="Check Box 869" hidden="1">
              <a:extLst>
                <a:ext uri="{63B3BB69-23CF-44E3-9099-C40C66FF867C}">
                  <a14:compatExt spid="_x0000_s1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4" name="Check Box 870" hidden="1">
              <a:extLst>
                <a:ext uri="{63B3BB69-23CF-44E3-9099-C40C66FF867C}">
                  <a14:compatExt spid="_x0000_s1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895" name="Check Box 871" hidden="1">
              <a:extLst>
                <a:ext uri="{63B3BB69-23CF-44E3-9099-C40C66FF867C}">
                  <a14:compatExt spid="_x0000_s1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6" name="Check Box 872" hidden="1">
              <a:extLst>
                <a:ext uri="{63B3BB69-23CF-44E3-9099-C40C66FF867C}">
                  <a14:compatExt spid="_x0000_s1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7" name="Check Box 873" hidden="1">
              <a:extLst>
                <a:ext uri="{63B3BB69-23CF-44E3-9099-C40C66FF867C}">
                  <a14:compatExt spid="_x0000_s1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898" name="Check Box 874" hidden="1">
              <a:extLst>
                <a:ext uri="{63B3BB69-23CF-44E3-9099-C40C66FF867C}">
                  <a14:compatExt spid="_x0000_s1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899" name="Check Box 875" hidden="1">
              <a:extLst>
                <a:ext uri="{63B3BB69-23CF-44E3-9099-C40C66FF867C}">
                  <a14:compatExt spid="_x0000_s1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219075</xdr:rowOff>
        </xdr:from>
        <xdr:to>
          <xdr:col>1</xdr:col>
          <xdr:colOff>0</xdr:colOff>
          <xdr:row>77</xdr:row>
          <xdr:rowOff>142875</xdr:rowOff>
        </xdr:to>
        <xdr:sp macro="" textlink="">
          <xdr:nvSpPr>
            <xdr:cNvPr id="1900" name="Check Box 876" hidden="1">
              <a:extLst>
                <a:ext uri="{63B3BB69-23CF-44E3-9099-C40C66FF867C}">
                  <a14:compatExt spid="_x0000_s19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219075</xdr:rowOff>
        </xdr:from>
        <xdr:to>
          <xdr:col>1</xdr:col>
          <xdr:colOff>0</xdr:colOff>
          <xdr:row>78</xdr:row>
          <xdr:rowOff>142875</xdr:rowOff>
        </xdr:to>
        <xdr:sp macro="" textlink="">
          <xdr:nvSpPr>
            <xdr:cNvPr id="1901" name="Check Box 877" hidden="1">
              <a:extLst>
                <a:ext uri="{63B3BB69-23CF-44E3-9099-C40C66FF867C}">
                  <a14:compatExt spid="_x0000_s19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902" name="Check Box 878" hidden="1">
              <a:extLst>
                <a:ext uri="{63B3BB69-23CF-44E3-9099-C40C66FF867C}">
                  <a14:compatExt spid="_x0000_s19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3" name="Check Box 879" hidden="1">
              <a:extLst>
                <a:ext uri="{63B3BB69-23CF-44E3-9099-C40C66FF867C}">
                  <a14:compatExt spid="_x0000_s19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904" name="Check Box 880" hidden="1">
              <a:extLst>
                <a:ext uri="{63B3BB69-23CF-44E3-9099-C40C66FF867C}">
                  <a14:compatExt spid="_x0000_s19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5" name="Check Box 881" hidden="1">
              <a:extLst>
                <a:ext uri="{63B3BB69-23CF-44E3-9099-C40C66FF867C}">
                  <a14:compatExt spid="_x0000_s19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906" name="Check Box 882" hidden="1">
              <a:extLst>
                <a:ext uri="{63B3BB69-23CF-44E3-9099-C40C66FF867C}">
                  <a14:compatExt spid="_x0000_s19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07" name="Check Box 883" hidden="1">
              <a:extLst>
                <a:ext uri="{63B3BB69-23CF-44E3-9099-C40C66FF867C}">
                  <a14:compatExt spid="_x0000_s19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908" name="Check Box 884" hidden="1">
              <a:extLst>
                <a:ext uri="{63B3BB69-23CF-44E3-9099-C40C66FF867C}">
                  <a14:compatExt spid="_x0000_s19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09" name="Check Box 885" hidden="1">
              <a:extLst>
                <a:ext uri="{63B3BB69-23CF-44E3-9099-C40C66FF867C}">
                  <a14:compatExt spid="_x0000_s19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910" name="Check Box 886" hidden="1">
              <a:extLst>
                <a:ext uri="{63B3BB69-23CF-44E3-9099-C40C66FF867C}">
                  <a14:compatExt spid="_x0000_s19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1" name="Check Box 887" hidden="1">
              <a:extLst>
                <a:ext uri="{63B3BB69-23CF-44E3-9099-C40C66FF867C}">
                  <a14:compatExt spid="_x0000_s19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219075</xdr:rowOff>
        </xdr:from>
        <xdr:to>
          <xdr:col>1</xdr:col>
          <xdr:colOff>0</xdr:colOff>
          <xdr:row>74</xdr:row>
          <xdr:rowOff>142875</xdr:rowOff>
        </xdr:to>
        <xdr:sp macro="" textlink="">
          <xdr:nvSpPr>
            <xdr:cNvPr id="1912" name="Check Box 888" hidden="1">
              <a:extLst>
                <a:ext uri="{63B3BB69-23CF-44E3-9099-C40C66FF867C}">
                  <a14:compatExt spid="_x0000_s19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219075</xdr:rowOff>
        </xdr:from>
        <xdr:to>
          <xdr:col>1</xdr:col>
          <xdr:colOff>0</xdr:colOff>
          <xdr:row>75</xdr:row>
          <xdr:rowOff>142875</xdr:rowOff>
        </xdr:to>
        <xdr:sp macro="" textlink="">
          <xdr:nvSpPr>
            <xdr:cNvPr id="1913" name="Check Box 889" hidden="1">
              <a:extLst>
                <a:ext uri="{63B3BB69-23CF-44E3-9099-C40C66FF867C}">
                  <a14:compatExt spid="_x0000_s19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4" name="Check Box 890" hidden="1">
              <a:extLst>
                <a:ext uri="{63B3BB69-23CF-44E3-9099-C40C66FF867C}">
                  <a14:compatExt spid="_x0000_s19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5" name="Check Box 891" hidden="1">
              <a:extLst>
                <a:ext uri="{63B3BB69-23CF-44E3-9099-C40C66FF867C}">
                  <a14:compatExt spid="_x0000_s19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219075</xdr:rowOff>
        </xdr:from>
        <xdr:to>
          <xdr:col>1</xdr:col>
          <xdr:colOff>0</xdr:colOff>
          <xdr:row>76</xdr:row>
          <xdr:rowOff>142875</xdr:rowOff>
        </xdr:to>
        <xdr:sp macro="" textlink="">
          <xdr:nvSpPr>
            <xdr:cNvPr id="1916" name="Check Box 892" hidden="1">
              <a:extLst>
                <a:ext uri="{63B3BB69-23CF-44E3-9099-C40C66FF867C}">
                  <a14:compatExt spid="_x0000_s19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917" name="Check Box 893" hidden="1">
              <a:extLst>
                <a:ext uri="{63B3BB69-23CF-44E3-9099-C40C66FF867C}">
                  <a14:compatExt spid="_x0000_s19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18" name="Check Box 894" hidden="1">
              <a:extLst>
                <a:ext uri="{63B3BB69-23CF-44E3-9099-C40C66FF867C}">
                  <a14:compatExt spid="_x0000_s19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19" name="Check Box 895" hidden="1">
              <a:extLst>
                <a:ext uri="{63B3BB69-23CF-44E3-9099-C40C66FF867C}">
                  <a14:compatExt spid="_x0000_s19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219075</xdr:rowOff>
        </xdr:from>
        <xdr:to>
          <xdr:col>1</xdr:col>
          <xdr:colOff>0</xdr:colOff>
          <xdr:row>115</xdr:row>
          <xdr:rowOff>95250</xdr:rowOff>
        </xdr:to>
        <xdr:sp macro="" textlink="">
          <xdr:nvSpPr>
            <xdr:cNvPr id="1920" name="Check Box 896" hidden="1">
              <a:extLst>
                <a:ext uri="{63B3BB69-23CF-44E3-9099-C40C66FF867C}">
                  <a14:compatExt spid="_x0000_s19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922" name="Check Box 898" hidden="1">
              <a:extLst>
                <a:ext uri="{63B3BB69-23CF-44E3-9099-C40C66FF867C}">
                  <a14:compatExt spid="_x0000_s19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923" name="Check Box 899" hidden="1">
              <a:extLst>
                <a:ext uri="{63B3BB69-23CF-44E3-9099-C40C66FF867C}">
                  <a14:compatExt spid="_x0000_s19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899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24" name="Check Box 900" hidden="1">
              <a:extLst>
                <a:ext uri="{63B3BB69-23CF-44E3-9099-C40C66FF867C}">
                  <a14:compatExt spid="_x0000_s19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929" name="Check Box 905" hidden="1">
              <a:extLst>
                <a:ext uri="{63B3BB69-23CF-44E3-9099-C40C66FF867C}">
                  <a14:compatExt spid="_x0000_s19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30" name="Check Box 906" hidden="1">
              <a:extLst>
                <a:ext uri="{63B3BB69-23CF-44E3-9099-C40C66FF867C}">
                  <a14:compatExt spid="_x0000_s19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31" name="Check Box 907" hidden="1">
              <a:extLst>
                <a:ext uri="{63B3BB69-23CF-44E3-9099-C40C66FF867C}">
                  <a14:compatExt spid="_x0000_s19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219075</xdr:rowOff>
        </xdr:from>
        <xdr:to>
          <xdr:col>1</xdr:col>
          <xdr:colOff>0</xdr:colOff>
          <xdr:row>115</xdr:row>
          <xdr:rowOff>95250</xdr:rowOff>
        </xdr:to>
        <xdr:sp macro="" textlink="">
          <xdr:nvSpPr>
            <xdr:cNvPr id="1932" name="Check Box 908" hidden="1">
              <a:extLst>
                <a:ext uri="{63B3BB69-23CF-44E3-9099-C40C66FF867C}">
                  <a14:compatExt spid="_x0000_s19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935" name="Check Box 911" hidden="1">
              <a:extLst>
                <a:ext uri="{63B3BB69-23CF-44E3-9099-C40C66FF867C}">
                  <a14:compatExt spid="_x0000_s19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36" name="Check Box 912" hidden="1">
              <a:extLst>
                <a:ext uri="{63B3BB69-23CF-44E3-9099-C40C66FF867C}">
                  <a14:compatExt spid="_x0000_s19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37" name="Check Box 913" hidden="1">
              <a:extLst>
                <a:ext uri="{63B3BB69-23CF-44E3-9099-C40C66FF867C}">
                  <a14:compatExt spid="_x0000_s1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938" name="Check Box 914" hidden="1">
              <a:extLst>
                <a:ext uri="{63B3BB69-23CF-44E3-9099-C40C66FF867C}">
                  <a14:compatExt spid="_x0000_s19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941" name="Check Box 917" hidden="1">
              <a:extLst>
                <a:ext uri="{63B3BB69-23CF-44E3-9099-C40C66FF867C}">
                  <a14:compatExt spid="_x0000_s19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42" name="Check Box 918" hidden="1">
              <a:extLst>
                <a:ext uri="{63B3BB69-23CF-44E3-9099-C40C66FF867C}">
                  <a14:compatExt spid="_x0000_s19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943" name="Check Box 919" hidden="1">
              <a:extLst>
                <a:ext uri="{63B3BB69-23CF-44E3-9099-C40C66FF867C}">
                  <a14:compatExt spid="_x0000_s19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44" name="Check Box 920" hidden="1">
              <a:extLst>
                <a:ext uri="{63B3BB69-23CF-44E3-9099-C40C66FF867C}">
                  <a14:compatExt spid="_x0000_s19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219075</xdr:rowOff>
        </xdr:from>
        <xdr:to>
          <xdr:col>1</xdr:col>
          <xdr:colOff>0</xdr:colOff>
          <xdr:row>93</xdr:row>
          <xdr:rowOff>142875</xdr:rowOff>
        </xdr:to>
        <xdr:sp macro="" textlink="">
          <xdr:nvSpPr>
            <xdr:cNvPr id="1948" name="Check Box 924" hidden="1">
              <a:extLst>
                <a:ext uri="{63B3BB69-23CF-44E3-9099-C40C66FF867C}">
                  <a14:compatExt spid="_x0000_s19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950" name="Check Box 926" hidden="1">
              <a:extLst>
                <a:ext uri="{63B3BB69-23CF-44E3-9099-C40C66FF867C}">
                  <a14:compatExt spid="_x0000_s19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951" name="Check Box 927" hidden="1">
              <a:extLst>
                <a:ext uri="{63B3BB69-23CF-44E3-9099-C40C66FF867C}">
                  <a14:compatExt spid="_x0000_s19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952" name="Check Box 928" hidden="1">
              <a:extLst>
                <a:ext uri="{63B3BB69-23CF-44E3-9099-C40C66FF867C}">
                  <a14:compatExt spid="_x0000_s19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954" name="Check Box 930" hidden="1">
              <a:extLst>
                <a:ext uri="{63B3BB69-23CF-44E3-9099-C40C66FF867C}">
                  <a14:compatExt spid="_x0000_s19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956" name="Check Box 932" hidden="1">
              <a:extLst>
                <a:ext uri="{63B3BB69-23CF-44E3-9099-C40C66FF867C}">
                  <a14:compatExt spid="_x0000_s19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958" name="Check Box 934" hidden="1">
              <a:extLst>
                <a:ext uri="{63B3BB69-23CF-44E3-9099-C40C66FF867C}">
                  <a14:compatExt spid="_x0000_s19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219075</xdr:rowOff>
        </xdr:from>
        <xdr:to>
          <xdr:col>1</xdr:col>
          <xdr:colOff>0</xdr:colOff>
          <xdr:row>91</xdr:row>
          <xdr:rowOff>142875</xdr:rowOff>
        </xdr:to>
        <xdr:sp macro="" textlink="">
          <xdr:nvSpPr>
            <xdr:cNvPr id="1960" name="Check Box 936" hidden="1">
              <a:extLst>
                <a:ext uri="{63B3BB69-23CF-44E3-9099-C40C66FF867C}">
                  <a14:compatExt spid="_x0000_s19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65" name="Check Box 941" hidden="1">
              <a:extLst>
                <a:ext uri="{63B3BB69-23CF-44E3-9099-C40C66FF867C}">
                  <a14:compatExt spid="_x0000_s19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66" name="Check Box 942" hidden="1">
              <a:extLst>
                <a:ext uri="{63B3BB69-23CF-44E3-9099-C40C66FF867C}">
                  <a14:compatExt spid="_x0000_s19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67" name="Check Box 943" hidden="1">
              <a:extLst>
                <a:ext uri="{63B3BB69-23CF-44E3-9099-C40C66FF867C}">
                  <a14:compatExt spid="_x0000_s19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68" name="Check Box 944" hidden="1">
              <a:extLst>
                <a:ext uri="{63B3BB69-23CF-44E3-9099-C40C66FF867C}">
                  <a14:compatExt spid="_x0000_s19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69" name="Check Box 945" hidden="1">
              <a:extLst>
                <a:ext uri="{63B3BB69-23CF-44E3-9099-C40C66FF867C}">
                  <a14:compatExt spid="_x0000_s19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0" name="Check Box 946" hidden="1">
              <a:extLst>
                <a:ext uri="{63B3BB69-23CF-44E3-9099-C40C66FF867C}">
                  <a14:compatExt spid="_x0000_s19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71" name="Check Box 947" hidden="1">
              <a:extLst>
                <a:ext uri="{63B3BB69-23CF-44E3-9099-C40C66FF867C}">
                  <a14:compatExt spid="_x0000_s19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2" name="Check Box 948" hidden="1">
              <a:extLst>
                <a:ext uri="{63B3BB69-23CF-44E3-9099-C40C66FF867C}">
                  <a14:compatExt spid="_x0000_s19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73" name="Check Box 949" hidden="1">
              <a:extLst>
                <a:ext uri="{63B3BB69-23CF-44E3-9099-C40C66FF867C}">
                  <a14:compatExt spid="_x0000_s19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4" name="Check Box 950" hidden="1">
              <a:extLst>
                <a:ext uri="{63B3BB69-23CF-44E3-9099-C40C66FF867C}">
                  <a14:compatExt spid="_x0000_s19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219075</xdr:rowOff>
        </xdr:from>
        <xdr:to>
          <xdr:col>1</xdr:col>
          <xdr:colOff>0</xdr:colOff>
          <xdr:row>79</xdr:row>
          <xdr:rowOff>142875</xdr:rowOff>
        </xdr:to>
        <xdr:sp macro="" textlink="">
          <xdr:nvSpPr>
            <xdr:cNvPr id="1975" name="Check Box 951" hidden="1">
              <a:extLst>
                <a:ext uri="{63B3BB69-23CF-44E3-9099-C40C66FF867C}">
                  <a14:compatExt spid="_x0000_s19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219075</xdr:rowOff>
        </xdr:from>
        <xdr:to>
          <xdr:col>1</xdr:col>
          <xdr:colOff>0</xdr:colOff>
          <xdr:row>80</xdr:row>
          <xdr:rowOff>142875</xdr:rowOff>
        </xdr:to>
        <xdr:sp macro="" textlink="">
          <xdr:nvSpPr>
            <xdr:cNvPr id="1976" name="Check Box 952" hidden="1">
              <a:extLst>
                <a:ext uri="{63B3BB69-23CF-44E3-9099-C40C66FF867C}">
                  <a14:compatExt spid="_x0000_s19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77" name="Check Box 953" hidden="1">
              <a:extLst>
                <a:ext uri="{63B3BB69-23CF-44E3-9099-C40C66FF867C}">
                  <a14:compatExt spid="_x0000_s19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78" name="Check Box 954" hidden="1">
              <a:extLst>
                <a:ext uri="{63B3BB69-23CF-44E3-9099-C40C66FF867C}">
                  <a14:compatExt spid="_x0000_s19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979" name="Check Box 955" hidden="1">
              <a:extLst>
                <a:ext uri="{63B3BB69-23CF-44E3-9099-C40C66FF867C}">
                  <a14:compatExt spid="_x0000_s19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80" name="Check Box 956" hidden="1">
              <a:extLst>
                <a:ext uri="{63B3BB69-23CF-44E3-9099-C40C66FF867C}">
                  <a14:compatExt spid="_x0000_s19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1" name="Check Box 957" hidden="1">
              <a:extLst>
                <a:ext uri="{63B3BB69-23CF-44E3-9099-C40C66FF867C}">
                  <a14:compatExt spid="_x0000_s19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982" name="Check Box 958" hidden="1">
              <a:extLst>
                <a:ext uri="{63B3BB69-23CF-44E3-9099-C40C66FF867C}">
                  <a14:compatExt spid="_x0000_s19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83" name="Check Box 959" hidden="1">
              <a:extLst>
                <a:ext uri="{63B3BB69-23CF-44E3-9099-C40C66FF867C}">
                  <a14:compatExt spid="_x0000_s19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4" name="Check Box 960" hidden="1">
              <a:extLst>
                <a:ext uri="{63B3BB69-23CF-44E3-9099-C40C66FF867C}">
                  <a14:compatExt spid="_x0000_s19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985" name="Check Box 961" hidden="1">
              <a:extLst>
                <a:ext uri="{63B3BB69-23CF-44E3-9099-C40C66FF867C}">
                  <a14:compatExt spid="_x0000_s19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6" name="Check Box 962" hidden="1">
              <a:extLst>
                <a:ext uri="{63B3BB69-23CF-44E3-9099-C40C66FF867C}">
                  <a14:compatExt spid="_x0000_s19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987" name="Check Box 963" hidden="1">
              <a:extLst>
                <a:ext uri="{63B3BB69-23CF-44E3-9099-C40C66FF867C}">
                  <a14:compatExt spid="_x0000_s19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88" name="Check Box 964" hidden="1">
              <a:extLst>
                <a:ext uri="{63B3BB69-23CF-44E3-9099-C40C66FF867C}">
                  <a14:compatExt spid="_x0000_s19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989" name="Check Box 965" hidden="1">
              <a:extLst>
                <a:ext uri="{63B3BB69-23CF-44E3-9099-C40C66FF867C}">
                  <a14:compatExt spid="_x0000_s19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219075</xdr:rowOff>
        </xdr:from>
        <xdr:to>
          <xdr:col>1</xdr:col>
          <xdr:colOff>0</xdr:colOff>
          <xdr:row>84</xdr:row>
          <xdr:rowOff>142875</xdr:rowOff>
        </xdr:to>
        <xdr:sp macro="" textlink="">
          <xdr:nvSpPr>
            <xdr:cNvPr id="1990" name="Check Box 966" hidden="1">
              <a:extLst>
                <a:ext uri="{63B3BB69-23CF-44E3-9099-C40C66FF867C}">
                  <a14:compatExt spid="_x0000_s19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991" name="Check Box 967" hidden="1">
              <a:extLst>
                <a:ext uri="{63B3BB69-23CF-44E3-9099-C40C66FF867C}">
                  <a14:compatExt spid="_x0000_s19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92" name="Check Box 968" hidden="1">
              <a:extLst>
                <a:ext uri="{63B3BB69-23CF-44E3-9099-C40C66FF867C}">
                  <a14:compatExt spid="_x0000_s19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3" name="Check Box 969" hidden="1">
              <a:extLst>
                <a:ext uri="{63B3BB69-23CF-44E3-9099-C40C66FF867C}">
                  <a14:compatExt spid="_x0000_s19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94" name="Check Box 970" hidden="1">
              <a:extLst>
                <a:ext uri="{63B3BB69-23CF-44E3-9099-C40C66FF867C}">
                  <a14:compatExt spid="_x0000_s19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5" name="Check Box 971" hidden="1">
              <a:extLst>
                <a:ext uri="{63B3BB69-23CF-44E3-9099-C40C66FF867C}">
                  <a14:compatExt spid="_x0000_s19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96" name="Check Box 972" hidden="1">
              <a:extLst>
                <a:ext uri="{63B3BB69-23CF-44E3-9099-C40C66FF867C}">
                  <a14:compatExt spid="_x0000_s19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1997" name="Check Box 973" hidden="1">
              <a:extLst>
                <a:ext uri="{63B3BB69-23CF-44E3-9099-C40C66FF867C}">
                  <a14:compatExt spid="_x0000_s19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1998" name="Check Box 974" hidden="1">
              <a:extLst>
                <a:ext uri="{63B3BB69-23CF-44E3-9099-C40C66FF867C}">
                  <a14:compatExt spid="_x0000_s19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1999" name="Check Box 975" hidden="1">
              <a:extLst>
                <a:ext uri="{63B3BB69-23CF-44E3-9099-C40C66FF867C}">
                  <a14:compatExt spid="_x0000_s19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2000" name="Check Box 976" hidden="1">
              <a:extLst>
                <a:ext uri="{63B3BB69-23CF-44E3-9099-C40C66FF867C}">
                  <a14:compatExt spid="_x0000_s20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1" name="Check Box 977" hidden="1">
              <a:extLst>
                <a:ext uri="{63B3BB69-23CF-44E3-9099-C40C66FF867C}">
                  <a14:compatExt spid="_x0000_s20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219075</xdr:rowOff>
        </xdr:from>
        <xdr:to>
          <xdr:col>1</xdr:col>
          <xdr:colOff>0</xdr:colOff>
          <xdr:row>81</xdr:row>
          <xdr:rowOff>142875</xdr:rowOff>
        </xdr:to>
        <xdr:sp macro="" textlink="">
          <xdr:nvSpPr>
            <xdr:cNvPr id="2002" name="Check Box 978" hidden="1">
              <a:extLst>
                <a:ext uri="{63B3BB69-23CF-44E3-9099-C40C66FF867C}">
                  <a14:compatExt spid="_x0000_s20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219075</xdr:rowOff>
        </xdr:from>
        <xdr:to>
          <xdr:col>1</xdr:col>
          <xdr:colOff>0</xdr:colOff>
          <xdr:row>82</xdr:row>
          <xdr:rowOff>142875</xdr:rowOff>
        </xdr:to>
        <xdr:sp macro="" textlink="">
          <xdr:nvSpPr>
            <xdr:cNvPr id="2003" name="Check Box 979" hidden="1">
              <a:extLst>
                <a:ext uri="{63B3BB69-23CF-44E3-9099-C40C66FF867C}">
                  <a14:compatExt spid="_x0000_s20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4" name="Check Box 980" hidden="1">
              <a:extLst>
                <a:ext uri="{63B3BB69-23CF-44E3-9099-C40C66FF867C}">
                  <a14:compatExt spid="_x0000_s20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5" name="Check Box 981" hidden="1">
              <a:extLst>
                <a:ext uri="{63B3BB69-23CF-44E3-9099-C40C66FF867C}">
                  <a14:compatExt spid="_x0000_s20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219075</xdr:rowOff>
        </xdr:from>
        <xdr:to>
          <xdr:col>1</xdr:col>
          <xdr:colOff>0</xdr:colOff>
          <xdr:row>83</xdr:row>
          <xdr:rowOff>142875</xdr:rowOff>
        </xdr:to>
        <xdr:sp macro="" textlink="">
          <xdr:nvSpPr>
            <xdr:cNvPr id="2006" name="Check Box 982" hidden="1">
              <a:extLst>
                <a:ext uri="{63B3BB69-23CF-44E3-9099-C40C66FF867C}">
                  <a14:compatExt spid="_x0000_s20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2019" name="Check Box 995" hidden="1">
              <a:extLst>
                <a:ext uri="{63B3BB69-23CF-44E3-9099-C40C66FF867C}">
                  <a14:compatExt spid="_x0000_s20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0</xdr:colOff>
          <xdr:row>15</xdr:row>
          <xdr:rowOff>219075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0</xdr:colOff>
          <xdr:row>16</xdr:row>
          <xdr:rowOff>219075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0</xdr:colOff>
          <xdr:row>18</xdr:row>
          <xdr:rowOff>219075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0</xdr:colOff>
          <xdr:row>21</xdr:row>
          <xdr:rowOff>219075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0</xdr:colOff>
          <xdr:row>22</xdr:row>
          <xdr:rowOff>219075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1019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08" name="Check Box 1024" hidden="1">
              <a:extLst>
                <a:ext uri="{63B3BB69-23CF-44E3-9099-C40C66FF867C}">
                  <a14:compatExt spid="_x0000_s1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7409" name="Check Box 1025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7410" name="Check Box 1026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7411" name="Check Box 1027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7412" name="Check Box 1028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7413" name="Check Box 1029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7414" name="Check Box 1030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7415" name="Check Box 1031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7416" name="Check Box 1032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7417" name="Check Box 1033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7418" name="Check Box 1034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7419" name="Check Box 1035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7420" name="Check Box 1036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7421" name="Check Box 1037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0</xdr:colOff>
          <xdr:row>61</xdr:row>
          <xdr:rowOff>142875</xdr:rowOff>
        </xdr:to>
        <xdr:sp macro="" textlink="">
          <xdr:nvSpPr>
            <xdr:cNvPr id="17422" name="Check Box 1038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0</xdr:colOff>
          <xdr:row>46</xdr:row>
          <xdr:rowOff>219075</xdr:rowOff>
        </xdr:to>
        <xdr:sp macro="" textlink="">
          <xdr:nvSpPr>
            <xdr:cNvPr id="17423" name="Check Box 1039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7424" name="Check Box 1040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5" name="Check Box 1041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0</xdr:colOff>
          <xdr:row>29</xdr:row>
          <xdr:rowOff>219075</xdr:rowOff>
        </xdr:to>
        <xdr:sp macro="" textlink="">
          <xdr:nvSpPr>
            <xdr:cNvPr id="17426" name="Check Box 1042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0</xdr:colOff>
          <xdr:row>28</xdr:row>
          <xdr:rowOff>219075</xdr:rowOff>
        </xdr:to>
        <xdr:sp macro="" textlink="">
          <xdr:nvSpPr>
            <xdr:cNvPr id="17427" name="Check Box 1043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0</xdr:colOff>
          <xdr:row>27</xdr:row>
          <xdr:rowOff>219075</xdr:rowOff>
        </xdr:to>
        <xdr:sp macro="" textlink="">
          <xdr:nvSpPr>
            <xdr:cNvPr id="17428" name="Check Box 1044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0</xdr:colOff>
          <xdr:row>26</xdr:row>
          <xdr:rowOff>219075</xdr:rowOff>
        </xdr:to>
        <xdr:sp macro="" textlink="">
          <xdr:nvSpPr>
            <xdr:cNvPr id="17429" name="Check Box 1045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0</xdr:colOff>
          <xdr:row>25</xdr:row>
          <xdr:rowOff>219075</xdr:rowOff>
        </xdr:to>
        <xdr:sp macro="" textlink="">
          <xdr:nvSpPr>
            <xdr:cNvPr id="17430" name="Check Box 1046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0</xdr:colOff>
          <xdr:row>24</xdr:row>
          <xdr:rowOff>219075</xdr:rowOff>
        </xdr:to>
        <xdr:sp macro="" textlink="">
          <xdr:nvSpPr>
            <xdr:cNvPr id="17431" name="Check Box 1047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0</xdr:colOff>
          <xdr:row>23</xdr:row>
          <xdr:rowOff>219075</xdr:rowOff>
        </xdr:to>
        <xdr:sp macro="" textlink="">
          <xdr:nvSpPr>
            <xdr:cNvPr id="17432" name="Check Box 1048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7433" name="Check Box 1049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1049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0</xdr:colOff>
          <xdr:row>67</xdr:row>
          <xdr:rowOff>219075</xdr:rowOff>
        </xdr:to>
        <xdr:sp macro="" textlink="">
          <xdr:nvSpPr>
            <xdr:cNvPr id="17434" name="Check Box 1050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7435" name="Check Box 1051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0</xdr:colOff>
          <xdr:row>68</xdr:row>
          <xdr:rowOff>219075</xdr:rowOff>
        </xdr:to>
        <xdr:sp macro="" textlink="">
          <xdr:nvSpPr>
            <xdr:cNvPr id="17436" name="Check Box 1052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7437" name="Check Box 1053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0</xdr:colOff>
          <xdr:row>69</xdr:row>
          <xdr:rowOff>219075</xdr:rowOff>
        </xdr:to>
        <xdr:sp macro="" textlink="">
          <xdr:nvSpPr>
            <xdr:cNvPr id="17438" name="Check Box 1054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39" name="Check Box 1055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40" name="Check Box 1056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41" name="Check Box 1057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42" name="Check Box 1058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43" name="Check Box 1059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44" name="Check Box 1060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45" name="Check Box 1061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46" name="Check Box 1062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7" name="Check Box 1063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48" name="Check Box 1064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0</xdr:colOff>
          <xdr:row>79</xdr:row>
          <xdr:rowOff>219075</xdr:rowOff>
        </xdr:to>
        <xdr:sp macro="" textlink="">
          <xdr:nvSpPr>
            <xdr:cNvPr id="17449" name="Check Box 1065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0</xdr:colOff>
          <xdr:row>78</xdr:row>
          <xdr:rowOff>219075</xdr:rowOff>
        </xdr:to>
        <xdr:sp macro="" textlink="">
          <xdr:nvSpPr>
            <xdr:cNvPr id="17450" name="Check Box 1066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0</xdr:colOff>
          <xdr:row>77</xdr:row>
          <xdr:rowOff>219075</xdr:rowOff>
        </xdr:to>
        <xdr:sp macro="" textlink="">
          <xdr:nvSpPr>
            <xdr:cNvPr id="17451" name="Check Box 1067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0</xdr:colOff>
          <xdr:row>76</xdr:row>
          <xdr:rowOff>219075</xdr:rowOff>
        </xdr:to>
        <xdr:sp macro="" textlink="">
          <xdr:nvSpPr>
            <xdr:cNvPr id="17452" name="Check Box 1068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0</xdr:colOff>
          <xdr:row>74</xdr:row>
          <xdr:rowOff>219075</xdr:rowOff>
        </xdr:to>
        <xdr:sp macro="" textlink="">
          <xdr:nvSpPr>
            <xdr:cNvPr id="17453" name="Check Box 1069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0</xdr:colOff>
          <xdr:row>75</xdr:row>
          <xdr:rowOff>219075</xdr:rowOff>
        </xdr:to>
        <xdr:sp macro="" textlink="">
          <xdr:nvSpPr>
            <xdr:cNvPr id="17454" name="Check Box 1070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0</xdr:colOff>
          <xdr:row>73</xdr:row>
          <xdr:rowOff>219075</xdr:rowOff>
        </xdr:to>
        <xdr:sp macro="" textlink="">
          <xdr:nvSpPr>
            <xdr:cNvPr id="17455" name="Check Box 1071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0</xdr:colOff>
          <xdr:row>72</xdr:row>
          <xdr:rowOff>219075</xdr:rowOff>
        </xdr:to>
        <xdr:sp macro="" textlink="">
          <xdr:nvSpPr>
            <xdr:cNvPr id="17456" name="Check Box 1072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0</xdr:colOff>
          <xdr:row>71</xdr:row>
          <xdr:rowOff>219075</xdr:rowOff>
        </xdr:to>
        <xdr:sp macro="" textlink="">
          <xdr:nvSpPr>
            <xdr:cNvPr id="17457" name="Check Box 1073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0</xdr:colOff>
          <xdr:row>70</xdr:row>
          <xdr:rowOff>219075</xdr:rowOff>
        </xdr:to>
        <xdr:sp macro="" textlink="">
          <xdr:nvSpPr>
            <xdr:cNvPr id="17458" name="Check Box 1074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59" name="Check Box 1075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60" name="Check Box 1076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61" name="Check Box 1077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62" name="Check Box 1078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63" name="Check Box 1079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1079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64" name="Check Box 1080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65" name="Check Box 1081" hidden="1">
              <a:extLst>
                <a:ext uri="{63B3BB69-23CF-44E3-9099-C40C66FF867C}">
                  <a14:compatExt spid="_x0000_s17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66" name="Check Box 1082" hidden="1">
              <a:extLst>
                <a:ext uri="{63B3BB69-23CF-44E3-9099-C40C66FF867C}">
                  <a14:compatExt spid="_x0000_s17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67" name="Check Box 1083" hidden="1">
              <a:extLst>
                <a:ext uri="{63B3BB69-23CF-44E3-9099-C40C66FF867C}">
                  <a14:compatExt spid="_x0000_s17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7468" name="Check Box 1084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69" name="Check Box 1085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70" name="Check Box 1086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71" name="Check Box 1087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7472" name="Check Box 1088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473" name="Check Box 1089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474" name="Check Box 1090" hidden="1">
              <a:extLst>
                <a:ext uri="{63B3BB69-23CF-44E3-9099-C40C66FF867C}">
                  <a14:compatExt spid="_x0000_s17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475" name="Check Box 1091" hidden="1">
              <a:extLst>
                <a:ext uri="{63B3BB69-23CF-44E3-9099-C40C66FF867C}">
                  <a14:compatExt spid="_x0000_s17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477" name="Check Box 1093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478" name="Check Box 1094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479" name="Check Box 1095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0</xdr:colOff>
          <xdr:row>113</xdr:row>
          <xdr:rowOff>219075</xdr:rowOff>
        </xdr:to>
        <xdr:sp macro="" textlink="">
          <xdr:nvSpPr>
            <xdr:cNvPr id="17480" name="Check Box 1096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0</xdr:colOff>
          <xdr:row>93</xdr:row>
          <xdr:rowOff>219075</xdr:rowOff>
        </xdr:to>
        <xdr:sp macro="" textlink="">
          <xdr:nvSpPr>
            <xdr:cNvPr id="17481" name="Check Box 1097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0</xdr:colOff>
          <xdr:row>84</xdr:row>
          <xdr:rowOff>219075</xdr:rowOff>
        </xdr:to>
        <xdr:sp macro="" textlink="">
          <xdr:nvSpPr>
            <xdr:cNvPr id="17482" name="Check Box 1098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0</xdr:colOff>
          <xdr:row>85</xdr:row>
          <xdr:rowOff>219075</xdr:rowOff>
        </xdr:to>
        <xdr:sp macro="" textlink="">
          <xdr:nvSpPr>
            <xdr:cNvPr id="17483" name="Check Box 1099" hidden="1">
              <a:extLst>
                <a:ext uri="{63B3BB69-23CF-44E3-9099-C40C66FF867C}">
                  <a14:compatExt spid="_x0000_s17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1099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0</xdr:colOff>
          <xdr:row>86</xdr:row>
          <xdr:rowOff>219075</xdr:rowOff>
        </xdr:to>
        <xdr:sp macro="" textlink="">
          <xdr:nvSpPr>
            <xdr:cNvPr id="17484" name="Check Box 1100" hidden="1">
              <a:extLst>
                <a:ext uri="{63B3BB69-23CF-44E3-9099-C40C66FF867C}">
                  <a14:compatExt spid="_x0000_s17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0</xdr:colOff>
          <xdr:row>88</xdr:row>
          <xdr:rowOff>219075</xdr:rowOff>
        </xdr:to>
        <xdr:sp macro="" textlink="">
          <xdr:nvSpPr>
            <xdr:cNvPr id="17485" name="Check Box 1101" hidden="1">
              <a:extLst>
                <a:ext uri="{63B3BB69-23CF-44E3-9099-C40C66FF867C}">
                  <a14:compatExt spid="_x0000_s17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0</xdr:colOff>
          <xdr:row>89</xdr:row>
          <xdr:rowOff>219075</xdr:rowOff>
        </xdr:to>
        <xdr:sp macro="" textlink="">
          <xdr:nvSpPr>
            <xdr:cNvPr id="17486" name="Check Box 1102" hidden="1">
              <a:extLst>
                <a:ext uri="{63B3BB69-23CF-44E3-9099-C40C66FF867C}">
                  <a14:compatExt spid="_x0000_s17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0</xdr:colOff>
          <xdr:row>90</xdr:row>
          <xdr:rowOff>219075</xdr:rowOff>
        </xdr:to>
        <xdr:sp macro="" textlink="">
          <xdr:nvSpPr>
            <xdr:cNvPr id="17487" name="Check Box 1103" hidden="1">
              <a:extLst>
                <a:ext uri="{63B3BB69-23CF-44E3-9099-C40C66FF867C}">
                  <a14:compatExt spid="_x0000_s17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0</xdr:colOff>
          <xdr:row>92</xdr:row>
          <xdr:rowOff>219075</xdr:rowOff>
        </xdr:to>
        <xdr:sp macro="" textlink="">
          <xdr:nvSpPr>
            <xdr:cNvPr id="17488" name="Check Box 1104" hidden="1">
              <a:extLst>
                <a:ext uri="{63B3BB69-23CF-44E3-9099-C40C66FF867C}">
                  <a14:compatExt spid="_x0000_s17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0</xdr:colOff>
          <xdr:row>91</xdr:row>
          <xdr:rowOff>219075</xdr:rowOff>
        </xdr:to>
        <xdr:sp macro="" textlink="">
          <xdr:nvSpPr>
            <xdr:cNvPr id="17489" name="Check Box 1105" hidden="1">
              <a:extLst>
                <a:ext uri="{63B3BB69-23CF-44E3-9099-C40C66FF867C}">
                  <a14:compatExt spid="_x0000_s17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0</xdr:colOff>
          <xdr:row>80</xdr:row>
          <xdr:rowOff>219075</xdr:rowOff>
        </xdr:to>
        <xdr:sp macro="" textlink="">
          <xdr:nvSpPr>
            <xdr:cNvPr id="17490" name="Check Box 1106" hidden="1">
              <a:extLst>
                <a:ext uri="{63B3BB69-23CF-44E3-9099-C40C66FF867C}">
                  <a14:compatExt spid="_x0000_s17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0</xdr:colOff>
          <xdr:row>81</xdr:row>
          <xdr:rowOff>219075</xdr:rowOff>
        </xdr:to>
        <xdr:sp macro="" textlink="">
          <xdr:nvSpPr>
            <xdr:cNvPr id="17491" name="Check Box 1107" hidden="1">
              <a:extLst>
                <a:ext uri="{63B3BB69-23CF-44E3-9099-C40C66FF867C}">
                  <a14:compatExt spid="_x0000_s17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0</xdr:colOff>
          <xdr:row>82</xdr:row>
          <xdr:rowOff>219075</xdr:rowOff>
        </xdr:to>
        <xdr:sp macro="" textlink="">
          <xdr:nvSpPr>
            <xdr:cNvPr id="17492" name="Check Box 1108" hidden="1">
              <a:extLst>
                <a:ext uri="{63B3BB69-23CF-44E3-9099-C40C66FF867C}">
                  <a14:compatExt spid="_x0000_s17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0</xdr:colOff>
          <xdr:row>83</xdr:row>
          <xdr:rowOff>219075</xdr:rowOff>
        </xdr:to>
        <xdr:sp macro="" textlink="">
          <xdr:nvSpPr>
            <xdr:cNvPr id="17493" name="Check Box 1109" hidden="1">
              <a:extLst>
                <a:ext uri="{63B3BB69-23CF-44E3-9099-C40C66FF867C}">
                  <a14:compatExt spid="_x0000_s17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1109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7623" name="Check Box 1239" hidden="1">
              <a:extLst>
                <a:ext uri="{63B3BB69-23CF-44E3-9099-C40C66FF867C}">
                  <a14:compatExt spid="_x0000_s17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1239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624" name="Check Box 1240" hidden="1">
              <a:extLst>
                <a:ext uri="{63B3BB69-23CF-44E3-9099-C40C66FF867C}">
                  <a14:compatExt spid="_x0000_s17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0</xdr:colOff>
          <xdr:row>19</xdr:row>
          <xdr:rowOff>219075</xdr:rowOff>
        </xdr:to>
        <xdr:sp macro="" textlink="">
          <xdr:nvSpPr>
            <xdr:cNvPr id="17625" name="Check Box 1241" hidden="1">
              <a:extLst>
                <a:ext uri="{63B3BB69-23CF-44E3-9099-C40C66FF867C}">
                  <a14:compatExt spid="_x0000_s17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0</xdr:colOff>
          <xdr:row>20</xdr:row>
          <xdr:rowOff>219075</xdr:rowOff>
        </xdr:to>
        <xdr:sp macro="" textlink="">
          <xdr:nvSpPr>
            <xdr:cNvPr id="17626" name="Check Box 1242" hidden="1">
              <a:extLst>
                <a:ext uri="{63B3BB69-23CF-44E3-9099-C40C66FF867C}">
                  <a14:compatExt spid="_x0000_s17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1242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7712" name="Check Box 1328" hidden="1">
              <a:extLst>
                <a:ext uri="{63B3BB69-23CF-44E3-9099-C40C66FF867C}">
                  <a14:compatExt spid="_x0000_s177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7713" name="Check Box 1329" hidden="1">
              <a:extLst>
                <a:ext uri="{63B3BB69-23CF-44E3-9099-C40C66FF867C}">
                  <a14:compatExt spid="_x0000_s177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7714" name="Check Box 1330" hidden="1">
              <a:extLst>
                <a:ext uri="{63B3BB69-23CF-44E3-9099-C40C66FF867C}">
                  <a14:compatExt spid="_x0000_s177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7715" name="Check Box 1331" hidden="1">
              <a:extLst>
                <a:ext uri="{63B3BB69-23CF-44E3-9099-C40C66FF867C}">
                  <a14:compatExt spid="_x0000_s177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7716" name="Check Box 1332" hidden="1">
              <a:extLst>
                <a:ext uri="{63B3BB69-23CF-44E3-9099-C40C66FF867C}">
                  <a14:compatExt spid="_x0000_s177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0</xdr:colOff>
          <xdr:row>36</xdr:row>
          <xdr:rowOff>219075</xdr:rowOff>
        </xdr:to>
        <xdr:sp macro="" textlink="">
          <xdr:nvSpPr>
            <xdr:cNvPr id="17717" name="Check Box 1333" hidden="1">
              <a:extLst>
                <a:ext uri="{63B3BB69-23CF-44E3-9099-C40C66FF867C}">
                  <a14:compatExt spid="_x0000_s177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7718" name="Check Box 1334" hidden="1">
              <a:extLst>
                <a:ext uri="{63B3BB69-23CF-44E3-9099-C40C66FF867C}">
                  <a14:compatExt spid="_x0000_s177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0</xdr:colOff>
          <xdr:row>17</xdr:row>
          <xdr:rowOff>219075</xdr:rowOff>
        </xdr:to>
        <xdr:sp macro="" textlink="">
          <xdr:nvSpPr>
            <xdr:cNvPr id="17719" name="Check Box 1335" hidden="1">
              <a:extLst>
                <a:ext uri="{63B3BB69-23CF-44E3-9099-C40C66FF867C}">
                  <a14:compatExt spid="_x0000_s177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1335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161925</xdr:colOff>
      <xdr:row>10</xdr:row>
      <xdr:rowOff>38100</xdr:rowOff>
    </xdr:from>
    <xdr:to>
      <xdr:col>14</xdr:col>
      <xdr:colOff>923925</xdr:colOff>
      <xdr:row>12</xdr:row>
      <xdr:rowOff>9525</xdr:rowOff>
    </xdr:to>
    <xdr:pic>
      <xdr:nvPicPr>
        <xdr:cNvPr id="384" name="Picture 37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486150" y="2486025"/>
          <a:ext cx="6496050" cy="314325"/>
        </a:xfrm>
        <a:prstGeom prst="rect">
          <a:avLst/>
        </a:prstGeom>
        <a:noFill/>
      </xdr:spPr>
    </xdr:pic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20" name="Check Box 14" hidden="1">
              <a:extLst>
                <a:ext uri="{63B3BB69-23CF-44E3-9099-C40C66FF867C}">
                  <a14:compatExt spid="_x0000_s177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21" name="Check Box 15" hidden="1">
              <a:extLst>
                <a:ext uri="{63B3BB69-23CF-44E3-9099-C40C66FF867C}">
                  <a14:compatExt spid="_x0000_s177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22" name="Check Box 16" hidden="1">
              <a:extLst>
                <a:ext uri="{63B3BB69-23CF-44E3-9099-C40C66FF867C}">
                  <a14:compatExt spid="_x0000_s17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23" name="Check Box 17" hidden="1">
              <a:extLst>
                <a:ext uri="{63B3BB69-23CF-44E3-9099-C40C66FF867C}">
                  <a14:compatExt spid="_x0000_s177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24" name="Check Box 18" hidden="1">
              <a:extLst>
                <a:ext uri="{63B3BB69-23CF-44E3-9099-C40C66FF867C}">
                  <a14:compatExt spid="_x0000_s177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25" name="Check Box 30" hidden="1">
              <a:extLst>
                <a:ext uri="{63B3BB69-23CF-44E3-9099-C40C66FF867C}">
                  <a14:compatExt spid="_x0000_s177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26" name="Check Box 31" hidden="1">
              <a:extLst>
                <a:ext uri="{63B3BB69-23CF-44E3-9099-C40C66FF867C}">
                  <a14:compatExt spid="_x0000_s177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27" name="Check Box 32" hidden="1">
              <a:extLst>
                <a:ext uri="{63B3BB69-23CF-44E3-9099-C40C66FF867C}">
                  <a14:compatExt spid="_x0000_s177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28" name="Check Box 33" hidden="1">
              <a:extLst>
                <a:ext uri="{63B3BB69-23CF-44E3-9099-C40C66FF867C}">
                  <a14:compatExt spid="_x0000_s177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29" name="Check Box 34" hidden="1">
              <a:extLst>
                <a:ext uri="{63B3BB69-23CF-44E3-9099-C40C66FF867C}">
                  <a14:compatExt spid="_x0000_s17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30" name="Check Box 54" hidden="1">
              <a:extLst>
                <a:ext uri="{63B3BB69-23CF-44E3-9099-C40C66FF867C}">
                  <a14:compatExt spid="_x0000_s177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31" name="Check Box 56" hidden="1">
              <a:extLst>
                <a:ext uri="{63B3BB69-23CF-44E3-9099-C40C66FF867C}">
                  <a14:compatExt spid="_x0000_s177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32" name="Check Box 58" hidden="1">
              <a:extLst>
                <a:ext uri="{63B3BB69-23CF-44E3-9099-C40C66FF867C}">
                  <a14:compatExt spid="_x0000_s17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33" name="Check Box 60" hidden="1">
              <a:extLst>
                <a:ext uri="{63B3BB69-23CF-44E3-9099-C40C66FF867C}">
                  <a14:compatExt spid="_x0000_s17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34" name="Check Box 62" hidden="1">
              <a:extLst>
                <a:ext uri="{63B3BB69-23CF-44E3-9099-C40C66FF867C}">
                  <a14:compatExt spid="_x0000_s177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62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35" name="Check Box 383" hidden="1">
              <a:extLst>
                <a:ext uri="{63B3BB69-23CF-44E3-9099-C40C66FF867C}">
                  <a14:compatExt spid="_x0000_s177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36" name="Check Box 386" hidden="1">
              <a:extLst>
                <a:ext uri="{63B3BB69-23CF-44E3-9099-C40C66FF867C}">
                  <a14:compatExt spid="_x0000_s177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37" name="Check Box 389" hidden="1">
              <a:extLst>
                <a:ext uri="{63B3BB69-23CF-44E3-9099-C40C66FF867C}">
                  <a14:compatExt spid="_x0000_s177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389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38" name="Check Box 995" hidden="1">
              <a:extLst>
                <a:ext uri="{63B3BB69-23CF-44E3-9099-C40C66FF867C}">
                  <a14:compatExt spid="_x0000_s177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995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39" name="Check Box 1027" hidden="1">
              <a:extLst>
                <a:ext uri="{63B3BB69-23CF-44E3-9099-C40C66FF867C}">
                  <a14:compatExt spid="_x0000_s177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40" name="Check Box 1028" hidden="1">
              <a:extLst>
                <a:ext uri="{63B3BB69-23CF-44E3-9099-C40C66FF867C}">
                  <a14:compatExt spid="_x0000_s177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41" name="Check Box 1029" hidden="1">
              <a:extLst>
                <a:ext uri="{63B3BB69-23CF-44E3-9099-C40C66FF867C}">
                  <a14:compatExt spid="_x0000_s177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42" name="Check Box 1030" hidden="1">
              <a:extLst>
                <a:ext uri="{63B3BB69-23CF-44E3-9099-C40C66FF867C}">
                  <a14:compatExt spid="_x0000_s177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43" name="Check Box 1031" hidden="1">
              <a:extLst>
                <a:ext uri="{63B3BB69-23CF-44E3-9099-C40C66FF867C}">
                  <a14:compatExt spid="_x0000_s177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44" name="Check Box 1032" hidden="1">
              <a:extLst>
                <a:ext uri="{63B3BB69-23CF-44E3-9099-C40C66FF867C}">
                  <a14:compatExt spid="_x0000_s177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45" name="Check Box 1033" hidden="1">
              <a:extLst>
                <a:ext uri="{63B3BB69-23CF-44E3-9099-C40C66FF867C}">
                  <a14:compatExt spid="_x0000_s177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46" name="Check Box 1034" hidden="1">
              <a:extLst>
                <a:ext uri="{63B3BB69-23CF-44E3-9099-C40C66FF867C}">
                  <a14:compatExt spid="_x0000_s177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47" name="Check Box 1035" hidden="1">
              <a:extLst>
                <a:ext uri="{63B3BB69-23CF-44E3-9099-C40C66FF867C}">
                  <a14:compatExt spid="_x0000_s177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48" name="Check Box 1036" hidden="1">
              <a:extLst>
                <a:ext uri="{63B3BB69-23CF-44E3-9099-C40C66FF867C}">
                  <a14:compatExt spid="_x0000_s177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49" name="Check Box 1037" hidden="1">
              <a:extLst>
                <a:ext uri="{63B3BB69-23CF-44E3-9099-C40C66FF867C}">
                  <a14:compatExt spid="_x0000_s177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0</xdr:colOff>
          <xdr:row>115</xdr:row>
          <xdr:rowOff>171450</xdr:rowOff>
        </xdr:to>
        <xdr:sp macro="" textlink="">
          <xdr:nvSpPr>
            <xdr:cNvPr id="17750" name="Check Box 1038" hidden="1">
              <a:extLst>
                <a:ext uri="{63B3BB69-23CF-44E3-9099-C40C66FF867C}">
                  <a14:compatExt spid="_x0000_s177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Caixa de seleção 1038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0</xdr:row>
      <xdr:rowOff>9525</xdr:rowOff>
    </xdr:from>
    <xdr:to>
      <xdr:col>8</xdr:col>
      <xdr:colOff>266700</xdr:colOff>
      <xdr:row>3</xdr:row>
      <xdr:rowOff>123825</xdr:rowOff>
    </xdr:to>
    <xdr:pic>
      <xdr:nvPicPr>
        <xdr:cNvPr id="40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11</xdr:row>
      <xdr:rowOff>161925</xdr:rowOff>
    </xdr:from>
    <xdr:to>
      <xdr:col>7</xdr:col>
      <xdr:colOff>276225</xdr:colOff>
      <xdr:row>13</xdr:row>
      <xdr:rowOff>57150</xdr:rowOff>
    </xdr:to>
    <xdr:sp macro="" textlink="">
      <xdr:nvSpPr>
        <xdr:cNvPr id="9" name="Seta para a direita 8"/>
        <xdr:cNvSpPr/>
      </xdr:nvSpPr>
      <xdr:spPr bwMode="auto">
        <a:xfrm>
          <a:off x="2705100" y="2409825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13</xdr:col>
      <xdr:colOff>295275</xdr:colOff>
      <xdr:row>11</xdr:row>
      <xdr:rowOff>171450</xdr:rowOff>
    </xdr:from>
    <xdr:to>
      <xdr:col>13</xdr:col>
      <xdr:colOff>695325</xdr:colOff>
      <xdr:row>13</xdr:row>
      <xdr:rowOff>66675</xdr:rowOff>
    </xdr:to>
    <xdr:sp macro="" textlink="">
      <xdr:nvSpPr>
        <xdr:cNvPr id="10" name="Seta para a direita 9"/>
        <xdr:cNvSpPr/>
      </xdr:nvSpPr>
      <xdr:spPr bwMode="auto">
        <a:xfrm>
          <a:off x="6800850" y="2419350"/>
          <a:ext cx="400050" cy="200025"/>
        </a:xfrm>
        <a:prstGeom prst="rightArrow">
          <a:avLst/>
        </a:prstGeom>
        <a:solidFill>
          <a:srgbClr val="000099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 fPrintsWithSheet="0"/>
  </xdr:twoCellAnchor>
  <xdr:twoCellAnchor>
    <xdr:from>
      <xdr:col>8</xdr:col>
      <xdr:colOff>314325</xdr:colOff>
      <xdr:row>15</xdr:row>
      <xdr:rowOff>0</xdr:rowOff>
    </xdr:from>
    <xdr:to>
      <xdr:col>12</xdr:col>
      <xdr:colOff>38100</xdr:colOff>
      <xdr:row>15</xdr:row>
      <xdr:rowOff>219076</xdr:rowOff>
    </xdr:to>
    <xdr:grpSp>
      <xdr:nvGrpSpPr>
        <xdr:cNvPr id="12" name="Grupo 11"/>
        <xdr:cNvGrpSpPr/>
      </xdr:nvGrpSpPr>
      <xdr:grpSpPr>
        <a:xfrm>
          <a:off x="4057650" y="2409825"/>
          <a:ext cx="2228850" cy="219076"/>
          <a:chOff x="3295650" y="2514600"/>
          <a:chExt cx="2343150" cy="219075"/>
        </a:xfrm>
      </xdr:grpSpPr>
      <xdr:pic>
        <xdr:nvPicPr>
          <xdr:cNvPr id="13" name="Picture 678">
            <a:hlinkClick xmlns:r="http://schemas.openxmlformats.org/officeDocument/2006/relationships" r:id="rId1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4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85725</xdr:colOff>
      <xdr:row>3</xdr:row>
      <xdr:rowOff>104775</xdr:rowOff>
    </xdr:to>
    <xdr:pic>
      <xdr:nvPicPr>
        <xdr:cNvPr id="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419100</xdr:colOff>
      <xdr:row>3</xdr:row>
      <xdr:rowOff>133350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15</xdr:row>
      <xdr:rowOff>28575</xdr:rowOff>
    </xdr:from>
    <xdr:to>
      <xdr:col>10</xdr:col>
      <xdr:colOff>352425</xdr:colOff>
      <xdr:row>16</xdr:row>
      <xdr:rowOff>1</xdr:rowOff>
    </xdr:to>
    <xdr:grpSp>
      <xdr:nvGrpSpPr>
        <xdr:cNvPr id="8" name="Grupo 7"/>
        <xdr:cNvGrpSpPr/>
      </xdr:nvGrpSpPr>
      <xdr:grpSpPr>
        <a:xfrm>
          <a:off x="3867150" y="2562225"/>
          <a:ext cx="2581275" cy="219076"/>
          <a:chOff x="3295650" y="2514600"/>
          <a:chExt cx="2343150" cy="219075"/>
        </a:xfrm>
      </xdr:grpSpPr>
      <xdr:pic>
        <xdr:nvPicPr>
          <xdr:cNvPr id="9" name="Picture 678">
            <a:hlinkClick xmlns:r="http://schemas.openxmlformats.org/officeDocument/2006/relationships" r:id="rId1"/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790950" y="2514600"/>
            <a:ext cx="1847850" cy="2190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3295650" y="2533650"/>
            <a:ext cx="457200" cy="171450"/>
          </a:xfrm>
          <a:prstGeom prst="rect">
            <a:avLst/>
          </a:prstGeom>
          <a:noFill/>
        </xdr:spPr>
      </xdr:pic>
    </xdr:grp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</xdr:row>
      <xdr:rowOff>133350</xdr:rowOff>
    </xdr:to>
    <xdr:pic>
      <xdr:nvPicPr>
        <xdr:cNvPr id="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152400</xdr:colOff>
      <xdr:row>54</xdr:row>
      <xdr:rowOff>0</xdr:rowOff>
    </xdr:from>
    <xdr:to>
      <xdr:col>6</xdr:col>
      <xdr:colOff>152400</xdr:colOff>
      <xdr:row>225</xdr:row>
      <xdr:rowOff>19050</xdr:rowOff>
    </xdr:to>
    <xdr:pic>
      <xdr:nvPicPr>
        <xdr:cNvPr id="2" name="Picture 17" descr="CLIQUE AQUI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24269700"/>
          <a:ext cx="4267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47625</xdr:colOff>
      <xdr:row>0</xdr:row>
      <xdr:rowOff>0</xdr:rowOff>
    </xdr:from>
    <xdr:to>
      <xdr:col>1</xdr:col>
      <xdr:colOff>47625</xdr:colOff>
      <xdr:row>1</xdr:row>
      <xdr:rowOff>76200</xdr:rowOff>
    </xdr:to>
    <xdr:pic>
      <xdr:nvPicPr>
        <xdr:cNvPr id="4" name="Picture 7" descr="CLIQUE AQU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85725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0</xdr:row>
      <xdr:rowOff>76200</xdr:rowOff>
    </xdr:from>
    <xdr:to>
      <xdr:col>9</xdr:col>
      <xdr:colOff>142875</xdr:colOff>
      <xdr:row>3</xdr:row>
      <xdr:rowOff>133350</xdr:rowOff>
    </xdr:to>
    <xdr:pic>
      <xdr:nvPicPr>
        <xdr:cNvPr id="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1</xdr:row>
      <xdr:rowOff>152400</xdr:rowOff>
    </xdr:to>
    <xdr:pic>
      <xdr:nvPicPr>
        <xdr:cNvPr id="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113</xdr:row>
      <xdr:rowOff>0</xdr:rowOff>
    </xdr:from>
    <xdr:to>
      <xdr:col>5</xdr:col>
      <xdr:colOff>209550</xdr:colOff>
      <xdr:row>114</xdr:row>
      <xdr:rowOff>66675</xdr:rowOff>
    </xdr:to>
    <xdr:pic>
      <xdr:nvPicPr>
        <xdr:cNvPr id="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4907875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28575</xdr:colOff>
      <xdr:row>1</xdr:row>
      <xdr:rowOff>19050</xdr:rowOff>
    </xdr:from>
    <xdr:to>
      <xdr:col>8</xdr:col>
      <xdr:colOff>295275</xdr:colOff>
      <xdr:row>4</xdr:row>
      <xdr:rowOff>76200</xdr:rowOff>
    </xdr:to>
    <xdr:pic>
      <xdr:nvPicPr>
        <xdr:cNvPr id="6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0975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1</xdr:col>
      <xdr:colOff>9525</xdr:colOff>
      <xdr:row>1</xdr:row>
      <xdr:rowOff>152400</xdr:rowOff>
    </xdr:to>
    <xdr:pic>
      <xdr:nvPicPr>
        <xdr:cNvPr id="2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209550</xdr:colOff>
      <xdr:row>111</xdr:row>
      <xdr:rowOff>0</xdr:rowOff>
    </xdr:from>
    <xdr:to>
      <xdr:col>5</xdr:col>
      <xdr:colOff>209550</xdr:colOff>
      <xdr:row>112</xdr:row>
      <xdr:rowOff>38100</xdr:rowOff>
    </xdr:to>
    <xdr:pic>
      <xdr:nvPicPr>
        <xdr:cNvPr id="3" name="Picture 13" descr="CLIQUE AQUI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075" y="24745950"/>
          <a:ext cx="4248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9525</xdr:colOff>
      <xdr:row>0</xdr:row>
      <xdr:rowOff>38100</xdr:rowOff>
    </xdr:from>
    <xdr:to>
      <xdr:col>16384</xdr:col>
      <xdr:colOff>609600</xdr:colOff>
      <xdr:row>0</xdr:row>
      <xdr:rowOff>314325</xdr:rowOff>
    </xdr:to>
    <xdr:pic>
      <xdr:nvPicPr>
        <xdr:cNvPr id="6" name="Picture 7" descr="CLIQUE AQU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715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104775</xdr:colOff>
      <xdr:row>0</xdr:row>
      <xdr:rowOff>266700</xdr:rowOff>
    </xdr:from>
    <xdr:to>
      <xdr:col>9</xdr:col>
      <xdr:colOff>209550</xdr:colOff>
      <xdr:row>4</xdr:row>
      <xdr:rowOff>0</xdr:rowOff>
    </xdr:to>
    <xdr:pic>
      <xdr:nvPicPr>
        <xdr:cNvPr id="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66700"/>
          <a:ext cx="46958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171449</xdr:rowOff>
    </xdr:from>
    <xdr:to>
      <xdr:col>3</xdr:col>
      <xdr:colOff>4762500</xdr:colOff>
      <xdr:row>1</xdr:row>
      <xdr:rowOff>457199</xdr:rowOff>
    </xdr:to>
    <xdr:pic>
      <xdr:nvPicPr>
        <xdr:cNvPr id="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49"/>
          <a:ext cx="46958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rreira\AppData\Local\Microsoft\Windows\Temporary%20Internet%20Files\Content.Outlook\1E1IN2QJ\C&#243;pia%20de%20budget%20sheet_mobility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 TICKETS"/>
      <sheetName val="PER DIEM"/>
      <sheetName val="HEALTH INSURANCE"/>
      <sheetName val="CONSOLIDATED"/>
    </sheetNames>
    <sheetDataSet>
      <sheetData sheetId="0">
        <row r="58">
          <cell r="B58" t="str">
            <v xml:space="preserve"> * Exclusive use by FAPESP.</v>
          </cell>
        </row>
      </sheetData>
      <sheetData sheetId="1">
        <row r="57">
          <cell r="B57" t="str">
            <v xml:space="preserve"> * Exclusive use by FAPESP.</v>
          </cell>
        </row>
      </sheetData>
      <sheetData sheetId="2" refreshError="1"/>
      <sheetData sheetId="3" refreshError="1"/>
    </sheetDataSet>
  </externalBook>
</externalLink>
</file>

<file path=xl/queryTables/queryTable1.xml><?xml version="1.0" encoding="utf-8"?>
<queryTable xmlns="http://schemas.openxmlformats.org/spreadsheetml/2006/main" name="tabela-de-valores-de-bolsas-no-pais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valores-bols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356" Type="http://schemas.openxmlformats.org/officeDocument/2006/relationships/ctrlProp" Target="../ctrlProps/ctrlProp353.xml"/><Relationship Id="rId377" Type="http://schemas.openxmlformats.org/officeDocument/2006/relationships/ctrlProp" Target="../ctrlProps/ctrlProp374.xml"/><Relationship Id="rId398" Type="http://schemas.openxmlformats.org/officeDocument/2006/relationships/ctrlProp" Target="../ctrlProps/ctrlProp395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346" Type="http://schemas.openxmlformats.org/officeDocument/2006/relationships/ctrlProp" Target="../ctrlProps/ctrlProp343.xml"/><Relationship Id="rId367" Type="http://schemas.openxmlformats.org/officeDocument/2006/relationships/ctrlProp" Target="../ctrlProps/ctrlProp364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378" Type="http://schemas.openxmlformats.org/officeDocument/2006/relationships/ctrlProp" Target="../ctrlProps/ctrlProp375.xml"/><Relationship Id="rId399" Type="http://schemas.openxmlformats.org/officeDocument/2006/relationships/ctrlProp" Target="../ctrlProps/ctrlProp396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368" Type="http://schemas.openxmlformats.org/officeDocument/2006/relationships/ctrlProp" Target="../ctrlProps/ctrlProp365.xml"/><Relationship Id="rId389" Type="http://schemas.openxmlformats.org/officeDocument/2006/relationships/ctrlProp" Target="../ctrlProps/ctrlProp386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queryTable" Target="../queryTables/queryTable1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tabColor rgb="FF92D050"/>
  </sheetPr>
  <dimension ref="A1:IP284"/>
  <sheetViews>
    <sheetView showGridLines="0" showRowColHeaders="0" tabSelected="1" zoomScaleNormal="100" zoomScaleSheetLayoutView="90" workbookViewId="0"/>
  </sheetViews>
  <sheetFormatPr defaultColWidth="0" defaultRowHeight="15.75" customHeight="1" zeroHeight="1"/>
  <cols>
    <col min="1" max="1" width="2.140625" style="189" customWidth="1"/>
    <col min="2" max="2" width="9" style="42" customWidth="1"/>
    <col min="3" max="3" width="9" style="48" customWidth="1"/>
    <col min="4" max="4" width="12.28515625" style="74" customWidth="1"/>
    <col min="5" max="5" width="8" style="42" customWidth="1"/>
    <col min="6" max="6" width="9.42578125" style="42" customWidth="1"/>
    <col min="7" max="7" width="7.85546875" style="42" customWidth="1"/>
    <col min="8" max="8" width="8.7109375" style="42" customWidth="1"/>
    <col min="9" max="9" width="5" style="42" customWidth="1"/>
    <col min="10" max="10" width="6.28515625" style="42" customWidth="1"/>
    <col min="11" max="11" width="9.7109375" style="48" customWidth="1"/>
    <col min="12" max="12" width="13.7109375" style="48" customWidth="1"/>
    <col min="13" max="13" width="16.7109375" style="48" customWidth="1"/>
    <col min="14" max="14" width="18" style="42" customWidth="1"/>
    <col min="15" max="15" width="15" style="42" customWidth="1"/>
    <col min="16" max="16" width="1.7109375" style="216" customWidth="1"/>
    <col min="17" max="17" width="6.28515625" style="131" hidden="1" customWidth="1"/>
    <col min="18" max="18" width="119.7109375" style="44" hidden="1" customWidth="1"/>
    <col min="19" max="19" width="4.42578125" style="44" hidden="1" customWidth="1"/>
    <col min="20" max="20" width="3.28515625" style="44" hidden="1" customWidth="1"/>
    <col min="21" max="31" width="8.28515625" style="44" hidden="1" customWidth="1"/>
    <col min="32" max="32" width="55.7109375" style="44" hidden="1" customWidth="1"/>
    <col min="33" max="33" width="33.5703125" style="44" hidden="1" customWidth="1"/>
    <col min="34" max="34" width="40.7109375" style="44" hidden="1" customWidth="1"/>
    <col min="35" max="36" width="8.28515625" style="44" hidden="1" customWidth="1"/>
    <col min="37" max="42" width="2.42578125" style="44" hidden="1" customWidth="1"/>
    <col min="43" max="65" width="9.140625" style="216" hidden="1" customWidth="1"/>
    <col min="66" max="66" width="4" style="216" hidden="1" customWidth="1"/>
    <col min="67" max="67" width="3.85546875" style="216" hidden="1" customWidth="1"/>
    <col min="68" max="68" width="6.28515625" style="216" hidden="1" customWidth="1"/>
    <col min="69" max="16384" width="9.140625" style="216" hidden="1"/>
  </cols>
  <sheetData>
    <row r="1" spans="1:250" s="215" customFormat="1" ht="14.25" customHeight="1">
      <c r="A1" s="185"/>
      <c r="B1" s="2"/>
      <c r="C1" s="3"/>
      <c r="D1" s="73"/>
      <c r="E1" s="2"/>
      <c r="F1" s="2"/>
      <c r="G1" s="2"/>
      <c r="H1" s="2"/>
      <c r="I1" s="2"/>
      <c r="J1" s="2"/>
      <c r="K1" s="3"/>
      <c r="L1" s="3"/>
      <c r="M1" s="3"/>
      <c r="N1" s="2"/>
      <c r="O1" s="2"/>
      <c r="Q1" s="131"/>
      <c r="R1" s="43"/>
      <c r="S1" s="43"/>
      <c r="T1" s="43"/>
      <c r="U1" s="43" t="s">
        <v>42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250" s="215" customFormat="1" ht="12.75" customHeight="1">
      <c r="A2" s="185"/>
      <c r="B2" s="2"/>
      <c r="C2" s="3"/>
      <c r="D2" s="73"/>
      <c r="E2" s="2"/>
      <c r="F2" s="2"/>
      <c r="G2" s="2"/>
      <c r="H2" s="2"/>
      <c r="I2" s="2"/>
      <c r="J2" s="2"/>
      <c r="K2" s="3"/>
      <c r="L2" s="3"/>
      <c r="M2" s="3"/>
      <c r="N2" s="528"/>
      <c r="O2" s="528"/>
      <c r="Q2" s="131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250" s="215" customFormat="1" ht="12.75" customHeight="1">
      <c r="A3" s="185"/>
      <c r="B3" s="2"/>
      <c r="C3" s="3"/>
      <c r="D3" s="73"/>
      <c r="E3" s="2"/>
      <c r="F3" s="2"/>
      <c r="G3" s="2"/>
      <c r="H3" s="2"/>
      <c r="I3" s="2"/>
      <c r="J3" s="2"/>
      <c r="K3" s="3"/>
      <c r="L3" s="73"/>
      <c r="M3" s="3"/>
      <c r="N3" s="2"/>
      <c r="O3" s="2"/>
      <c r="Q3" s="131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</row>
    <row r="4" spans="1:250" s="215" customFormat="1" ht="12.75" customHeight="1">
      <c r="A4" s="185"/>
      <c r="B4" s="2"/>
      <c r="C4" s="3"/>
      <c r="D4" s="73"/>
      <c r="E4" s="2"/>
      <c r="F4" s="2"/>
      <c r="G4" s="2"/>
      <c r="H4" s="2"/>
      <c r="I4" s="2"/>
      <c r="J4" s="2"/>
      <c r="K4" s="3"/>
      <c r="L4" s="3"/>
      <c r="M4" s="3"/>
      <c r="N4" s="2"/>
      <c r="O4" s="2"/>
      <c r="Q4" s="131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</row>
    <row r="5" spans="1:250" s="323" customFormat="1" ht="8.1" customHeight="1">
      <c r="A5" s="185"/>
      <c r="C5" s="3"/>
      <c r="D5" s="73"/>
      <c r="K5" s="3"/>
      <c r="L5" s="3"/>
      <c r="M5" s="3"/>
      <c r="Q5" s="131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250" s="323" customFormat="1" ht="8.1" customHeight="1">
      <c r="A6" s="185"/>
      <c r="C6" s="3"/>
      <c r="D6" s="73"/>
      <c r="K6" s="3"/>
      <c r="L6" s="3"/>
      <c r="M6" s="3"/>
      <c r="Q6" s="131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250" s="215" customFormat="1" ht="19.5" customHeight="1">
      <c r="A7" s="185"/>
      <c r="B7" s="505" t="s">
        <v>161</v>
      </c>
      <c r="C7" s="505"/>
      <c r="D7" s="505"/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505"/>
      <c r="Q7" s="324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316"/>
      <c r="AG7" s="316"/>
      <c r="AH7" s="316"/>
      <c r="AI7" s="217"/>
      <c r="AJ7" s="217"/>
      <c r="AK7" s="217"/>
      <c r="AL7" s="217"/>
      <c r="AM7" s="217"/>
      <c r="AN7" s="217"/>
      <c r="AO7" s="217"/>
      <c r="AP7" s="217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250" s="215" customFormat="1" ht="5.25" customHeight="1">
      <c r="A8" s="185"/>
      <c r="B8" s="5"/>
      <c r="C8" s="7"/>
      <c r="D8" s="154"/>
      <c r="E8" s="8"/>
      <c r="F8" s="8"/>
      <c r="G8" s="8"/>
      <c r="H8" s="8"/>
      <c r="I8" s="8"/>
      <c r="J8" s="8"/>
      <c r="K8" s="8"/>
      <c r="L8" s="8"/>
      <c r="M8" s="8"/>
      <c r="N8" s="9"/>
      <c r="O8" s="2"/>
      <c r="P8" s="10"/>
      <c r="Q8" s="324"/>
      <c r="R8" s="217"/>
      <c r="S8" s="217"/>
      <c r="T8" s="217"/>
      <c r="U8" s="217"/>
      <c r="V8" s="313"/>
      <c r="W8" s="217"/>
      <c r="X8" s="217"/>
      <c r="Y8" s="217"/>
      <c r="Z8" s="217"/>
      <c r="AA8" s="217"/>
      <c r="AB8" s="217"/>
      <c r="AC8" s="217"/>
      <c r="AD8" s="217"/>
      <c r="AE8" s="217"/>
      <c r="AF8" s="316"/>
      <c r="AG8" s="316"/>
      <c r="AH8" s="316"/>
      <c r="AI8" s="217"/>
      <c r="AJ8" s="217"/>
      <c r="AK8" s="217"/>
      <c r="AL8" s="217"/>
      <c r="AM8" s="217"/>
      <c r="AN8" s="217"/>
      <c r="AO8" s="217"/>
      <c r="AP8" s="217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</row>
    <row r="9" spans="1:250" s="30" customFormat="1" ht="19.5" customHeight="1">
      <c r="A9" s="224"/>
      <c r="B9" s="325" t="s">
        <v>106</v>
      </c>
      <c r="C9" s="7"/>
      <c r="D9" s="154"/>
      <c r="E9" s="218"/>
      <c r="F9" s="529"/>
      <c r="G9" s="529"/>
      <c r="H9" s="529"/>
      <c r="I9" s="529"/>
      <c r="J9" s="529"/>
      <c r="K9" s="529"/>
      <c r="L9" s="529"/>
      <c r="M9" s="529"/>
      <c r="N9" s="529"/>
      <c r="O9" s="529"/>
      <c r="P9" s="224"/>
      <c r="Q9" s="7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</row>
    <row r="10" spans="1:250" s="323" customFormat="1" ht="6" customHeight="1">
      <c r="A10" s="189"/>
      <c r="B10" s="325"/>
      <c r="C10" s="7"/>
      <c r="D10" s="154"/>
      <c r="E10" s="30"/>
      <c r="F10" s="30"/>
      <c r="G10" s="30"/>
      <c r="H10" s="30"/>
      <c r="I10" s="30"/>
      <c r="J10" s="30"/>
      <c r="K10" s="29"/>
      <c r="L10" s="29"/>
      <c r="M10" s="29"/>
      <c r="N10" s="109"/>
      <c r="O10" s="109"/>
      <c r="P10" s="24"/>
      <c r="Q10" s="329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</row>
    <row r="11" spans="1:250" s="215" customFormat="1" ht="7.5" customHeight="1">
      <c r="A11" s="189"/>
      <c r="B11" s="5"/>
      <c r="C11" s="7"/>
      <c r="D11" s="154"/>
      <c r="E11" s="30"/>
      <c r="F11" s="30"/>
      <c r="G11" s="30"/>
      <c r="H11" s="30"/>
      <c r="I11" s="30"/>
      <c r="J11" s="30"/>
      <c r="K11" s="29"/>
      <c r="L11" s="29"/>
      <c r="M11" s="29"/>
      <c r="N11" s="109"/>
      <c r="O11" s="109"/>
      <c r="P11" s="24"/>
      <c r="Q11" s="330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</row>
    <row r="12" spans="1:250" s="16" customFormat="1" ht="19.5" customHeight="1">
      <c r="A12" s="186"/>
      <c r="B12" s="513" t="s">
        <v>17</v>
      </c>
      <c r="C12" s="513"/>
      <c r="D12" s="530" t="str">
        <f>IF(SUM(N16:N60,N68:N114)=0,"",SUM(N16:N60,N68:N114))</f>
        <v/>
      </c>
      <c r="E12" s="530"/>
      <c r="F12" s="530"/>
      <c r="G12" s="122"/>
      <c r="H12" s="108"/>
      <c r="I12" s="108"/>
      <c r="J12" s="108"/>
      <c r="K12" s="116"/>
      <c r="L12" s="116"/>
      <c r="M12" s="116"/>
      <c r="P12" s="1"/>
      <c r="Q12" s="116"/>
      <c r="R12" s="314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s="16" customFormat="1" ht="5.25" customHeight="1">
      <c r="A13" s="186"/>
      <c r="B13" s="117"/>
      <c r="C13" s="17"/>
      <c r="D13" s="280"/>
      <c r="E13" s="19"/>
      <c r="F13" s="19"/>
      <c r="G13" s="19"/>
      <c r="H13" s="19"/>
      <c r="I13" s="19"/>
      <c r="J13" s="19"/>
      <c r="K13" s="17"/>
      <c r="L13" s="17"/>
      <c r="M13" s="17"/>
      <c r="N13" s="19"/>
      <c r="O13" s="19"/>
      <c r="P13" s="1"/>
      <c r="Q13" s="331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15.75" customHeight="1">
      <c r="A14" s="186"/>
      <c r="B14" s="509" t="s">
        <v>0</v>
      </c>
      <c r="C14" s="511" t="s">
        <v>158</v>
      </c>
      <c r="D14" s="522" t="s">
        <v>154</v>
      </c>
      <c r="E14" s="523"/>
      <c r="F14" s="523"/>
      <c r="G14" s="523"/>
      <c r="H14" s="523"/>
      <c r="I14" s="523"/>
      <c r="J14" s="523"/>
      <c r="K14" s="524"/>
      <c r="L14" s="514" t="s">
        <v>155</v>
      </c>
      <c r="M14" s="514" t="s">
        <v>156</v>
      </c>
      <c r="N14" s="516" t="s">
        <v>157</v>
      </c>
      <c r="O14" s="511" t="s">
        <v>1</v>
      </c>
      <c r="P14" s="215"/>
      <c r="R14" s="139" t="s">
        <v>21</v>
      </c>
      <c r="S14" s="43"/>
      <c r="Y14" s="43"/>
      <c r="Z14" s="43"/>
      <c r="AA14" s="43"/>
      <c r="AB14" s="43"/>
      <c r="AC14" s="43"/>
      <c r="AD14" s="43"/>
      <c r="AE14" s="43"/>
      <c r="AF14" s="321" t="s">
        <v>49</v>
      </c>
      <c r="AG14" s="322" t="s">
        <v>63</v>
      </c>
      <c r="AH14" s="43"/>
      <c r="AI14" s="43"/>
      <c r="AJ14" s="43"/>
      <c r="AK14" s="43"/>
      <c r="AL14" s="43"/>
      <c r="AM14" s="43"/>
      <c r="AN14" s="43"/>
      <c r="AO14" s="43"/>
      <c r="AP14" s="43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  <c r="BK14" s="215"/>
      <c r="BL14" s="215"/>
      <c r="BM14" s="215"/>
      <c r="BN14" s="215"/>
      <c r="BO14" s="215"/>
      <c r="BP14" s="215"/>
      <c r="BQ14" s="215"/>
      <c r="BR14" s="215"/>
      <c r="BS14" s="215"/>
      <c r="BT14" s="215"/>
      <c r="BU14" s="215"/>
      <c r="BV14" s="215"/>
      <c r="BW14" s="215"/>
      <c r="BX14" s="215"/>
      <c r="BY14" s="215"/>
      <c r="BZ14" s="215"/>
      <c r="CA14" s="215"/>
      <c r="CB14" s="215"/>
      <c r="CC14" s="215"/>
      <c r="CD14" s="215"/>
      <c r="CE14" s="215"/>
      <c r="CF14" s="215"/>
      <c r="CG14" s="215"/>
      <c r="CH14" s="215"/>
      <c r="CI14" s="215"/>
      <c r="CJ14" s="215"/>
      <c r="CK14" s="215"/>
      <c r="CL14" s="215"/>
      <c r="CM14" s="215"/>
      <c r="CN14" s="215"/>
      <c r="CO14" s="215"/>
      <c r="CP14" s="215"/>
      <c r="CQ14" s="215"/>
      <c r="CR14" s="215"/>
      <c r="CS14" s="215"/>
      <c r="CT14" s="215"/>
      <c r="CU14" s="215"/>
      <c r="CV14" s="215"/>
      <c r="CW14" s="215"/>
      <c r="CX14" s="215"/>
      <c r="CY14" s="215"/>
      <c r="CZ14" s="215"/>
      <c r="DA14" s="215"/>
      <c r="DB14" s="215"/>
      <c r="DC14" s="215"/>
      <c r="DD14" s="215"/>
      <c r="DE14" s="215"/>
      <c r="DF14" s="215"/>
      <c r="DG14" s="215"/>
      <c r="DH14" s="215"/>
      <c r="DI14" s="215"/>
      <c r="DJ14" s="215"/>
      <c r="DK14" s="215"/>
      <c r="DL14" s="215"/>
      <c r="DM14" s="215"/>
      <c r="DN14" s="215"/>
      <c r="DO14" s="215"/>
      <c r="DP14" s="215"/>
      <c r="DQ14" s="215"/>
      <c r="DR14" s="215"/>
      <c r="DS14" s="215"/>
      <c r="DT14" s="215"/>
      <c r="DU14" s="215"/>
      <c r="DV14" s="215"/>
      <c r="DW14" s="215"/>
      <c r="DX14" s="215"/>
      <c r="DY14" s="215"/>
      <c r="DZ14" s="215"/>
      <c r="EA14" s="215"/>
      <c r="EB14" s="215"/>
      <c r="EC14" s="215"/>
      <c r="ED14" s="215"/>
      <c r="EE14" s="215"/>
      <c r="EF14" s="215"/>
      <c r="EG14" s="215"/>
      <c r="EH14" s="215"/>
      <c r="EI14" s="215"/>
      <c r="EJ14" s="215"/>
      <c r="EK14" s="215"/>
      <c r="EL14" s="215"/>
      <c r="EM14" s="215"/>
      <c r="EN14" s="215"/>
      <c r="EO14" s="215"/>
      <c r="EP14" s="215"/>
      <c r="EQ14" s="215"/>
      <c r="ER14" s="215"/>
      <c r="ES14" s="215"/>
      <c r="ET14" s="215"/>
      <c r="EU14" s="215"/>
      <c r="EV14" s="215"/>
      <c r="EW14" s="215"/>
      <c r="EX14" s="215"/>
      <c r="EY14" s="215"/>
      <c r="EZ14" s="215"/>
      <c r="FA14" s="215"/>
      <c r="FB14" s="215"/>
      <c r="FC14" s="215"/>
      <c r="FD14" s="215"/>
      <c r="FE14" s="215"/>
      <c r="FF14" s="215"/>
      <c r="FG14" s="215"/>
      <c r="FH14" s="215"/>
      <c r="FI14" s="215"/>
      <c r="FJ14" s="215"/>
      <c r="FK14" s="215"/>
      <c r="FL14" s="215"/>
      <c r="FM14" s="215"/>
      <c r="FN14" s="215"/>
      <c r="FO14" s="215"/>
      <c r="FP14" s="215"/>
      <c r="FQ14" s="215"/>
      <c r="FR14" s="215"/>
      <c r="FS14" s="215"/>
      <c r="FT14" s="215"/>
      <c r="FU14" s="215"/>
      <c r="FV14" s="215"/>
      <c r="FW14" s="215"/>
      <c r="FX14" s="215"/>
      <c r="FY14" s="215"/>
      <c r="FZ14" s="215"/>
      <c r="GA14" s="215"/>
      <c r="GB14" s="215"/>
      <c r="GC14" s="215"/>
      <c r="GD14" s="215"/>
      <c r="GE14" s="215"/>
      <c r="GF14" s="215"/>
      <c r="GG14" s="215"/>
      <c r="GH14" s="215"/>
      <c r="GI14" s="215"/>
      <c r="GJ14" s="215"/>
      <c r="GK14" s="215"/>
      <c r="GL14" s="215"/>
      <c r="GM14" s="215"/>
      <c r="GN14" s="215"/>
      <c r="GO14" s="215"/>
      <c r="GP14" s="215"/>
      <c r="GQ14" s="215"/>
      <c r="GR14" s="215"/>
      <c r="GS14" s="215"/>
      <c r="GT14" s="215"/>
      <c r="GU14" s="215"/>
      <c r="GV14" s="215"/>
      <c r="GW14" s="215"/>
      <c r="GX14" s="215"/>
      <c r="GY14" s="215"/>
      <c r="GZ14" s="215"/>
      <c r="HA14" s="215"/>
      <c r="HB14" s="215"/>
      <c r="HC14" s="215"/>
      <c r="HD14" s="215"/>
      <c r="HE14" s="215"/>
      <c r="HF14" s="215"/>
      <c r="HG14" s="215"/>
      <c r="HH14" s="215"/>
      <c r="HI14" s="215"/>
      <c r="HJ14" s="215"/>
      <c r="HK14" s="215"/>
      <c r="HL14" s="215"/>
      <c r="HM14" s="215"/>
      <c r="HN14" s="215"/>
      <c r="HO14" s="215"/>
      <c r="HP14" s="215"/>
      <c r="HQ14" s="215"/>
      <c r="HR14" s="215"/>
      <c r="HS14" s="215"/>
      <c r="HT14" s="215"/>
      <c r="HU14" s="215"/>
      <c r="HV14" s="215"/>
      <c r="HW14" s="215"/>
      <c r="HX14" s="215"/>
      <c r="HY14" s="215"/>
      <c r="HZ14" s="215"/>
      <c r="IA14" s="215"/>
      <c r="IB14" s="215"/>
      <c r="IC14" s="215"/>
      <c r="ID14" s="215"/>
      <c r="IE14" s="215"/>
      <c r="IF14" s="215"/>
      <c r="IG14" s="215"/>
      <c r="IH14" s="215"/>
      <c r="II14" s="215"/>
      <c r="IJ14" s="215"/>
      <c r="IK14" s="215"/>
      <c r="IL14" s="215"/>
      <c r="IM14" s="215"/>
      <c r="IN14" s="215"/>
      <c r="IO14" s="215"/>
      <c r="IP14" s="215"/>
    </row>
    <row r="15" spans="1:250" s="44" customFormat="1" ht="15.75" customHeight="1">
      <c r="A15" s="187"/>
      <c r="B15" s="510"/>
      <c r="C15" s="512"/>
      <c r="D15" s="525"/>
      <c r="E15" s="526"/>
      <c r="F15" s="526"/>
      <c r="G15" s="526"/>
      <c r="H15" s="526"/>
      <c r="I15" s="526"/>
      <c r="J15" s="526"/>
      <c r="K15" s="527"/>
      <c r="L15" s="521"/>
      <c r="M15" s="515"/>
      <c r="N15" s="517"/>
      <c r="O15" s="515"/>
      <c r="P15" s="43"/>
      <c r="Q15" s="330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315" t="s">
        <v>50</v>
      </c>
      <c r="AG15" s="320">
        <v>502.8</v>
      </c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ht="23.45" customHeight="1">
      <c r="A16" s="188"/>
      <c r="B16" s="359"/>
      <c r="C16" s="26"/>
      <c r="D16" s="502"/>
      <c r="E16" s="503"/>
      <c r="F16" s="503"/>
      <c r="G16" s="503"/>
      <c r="H16" s="503"/>
      <c r="I16" s="503"/>
      <c r="J16" s="503"/>
      <c r="K16" s="504"/>
      <c r="L16" s="27"/>
      <c r="M16" s="92"/>
      <c r="N16" s="119" t="str">
        <f t="shared" ref="N16:N60" si="0">IF(C16=0,"",C16*M16)</f>
        <v/>
      </c>
      <c r="O16" s="38"/>
      <c r="P16" s="225"/>
      <c r="R16" s="210" t="s">
        <v>32</v>
      </c>
      <c r="S16" s="226"/>
      <c r="T16" s="226"/>
      <c r="U16" s="226"/>
      <c r="V16" s="226"/>
      <c r="W16" s="226"/>
      <c r="X16" s="226"/>
      <c r="Y16" s="226"/>
      <c r="Z16" s="226"/>
      <c r="AA16" s="226"/>
      <c r="AB16" s="227"/>
      <c r="AC16" s="227"/>
      <c r="AD16" s="227"/>
      <c r="AE16" s="227"/>
      <c r="AF16" s="315" t="s">
        <v>51</v>
      </c>
      <c r="AG16" s="320">
        <v>1477.2</v>
      </c>
      <c r="AH16" s="227"/>
      <c r="AI16" s="227"/>
      <c r="AJ16" s="227"/>
      <c r="AK16" s="227"/>
      <c r="AL16" s="227"/>
      <c r="AM16" s="227"/>
      <c r="AN16" s="227"/>
      <c r="AO16" s="227"/>
      <c r="AP16" s="227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</row>
    <row r="17" spans="1:250" ht="23.45" customHeight="1">
      <c r="A17" s="188"/>
      <c r="B17" s="198"/>
      <c r="C17" s="26"/>
      <c r="D17" s="502"/>
      <c r="E17" s="503"/>
      <c r="F17" s="503"/>
      <c r="G17" s="503"/>
      <c r="H17" s="503"/>
      <c r="I17" s="503"/>
      <c r="J17" s="503"/>
      <c r="K17" s="504"/>
      <c r="L17" s="27"/>
      <c r="M17" s="92"/>
      <c r="N17" s="119" t="str">
        <f t="shared" si="0"/>
        <v/>
      </c>
      <c r="O17" s="38"/>
      <c r="P17" s="225"/>
      <c r="R17" s="209" t="s">
        <v>98</v>
      </c>
      <c r="S17" s="226"/>
      <c r="X17" s="226"/>
      <c r="Y17" s="226"/>
      <c r="Z17" s="226"/>
      <c r="AA17" s="226"/>
      <c r="AB17" s="227"/>
      <c r="AC17" s="227"/>
      <c r="AD17" s="227"/>
      <c r="AE17" s="227"/>
      <c r="AF17" s="315" t="s">
        <v>52</v>
      </c>
      <c r="AG17" s="320">
        <v>1568.4</v>
      </c>
      <c r="AH17" s="227"/>
      <c r="AI17" s="227"/>
      <c r="AJ17" s="227"/>
      <c r="AK17" s="227"/>
      <c r="AL17" s="227"/>
      <c r="AM17" s="227"/>
      <c r="AN17" s="227"/>
      <c r="AO17" s="227"/>
      <c r="AP17" s="227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5"/>
      <c r="DR17" s="225"/>
      <c r="DS17" s="225"/>
      <c r="DT17" s="225"/>
      <c r="DU17" s="225"/>
      <c r="DV17" s="225"/>
      <c r="DW17" s="225"/>
      <c r="DX17" s="225"/>
      <c r="DY17" s="225"/>
      <c r="DZ17" s="225"/>
      <c r="EA17" s="225"/>
      <c r="EB17" s="225"/>
      <c r="EC17" s="225"/>
      <c r="ED17" s="225"/>
      <c r="EE17" s="225"/>
      <c r="EF17" s="225"/>
      <c r="EG17" s="225"/>
      <c r="EH17" s="225"/>
      <c r="EI17" s="225"/>
      <c r="EJ17" s="225"/>
      <c r="EK17" s="225"/>
      <c r="EL17" s="225"/>
      <c r="EM17" s="225"/>
      <c r="EN17" s="225"/>
      <c r="EO17" s="225"/>
      <c r="EP17" s="225"/>
      <c r="EQ17" s="225"/>
      <c r="ER17" s="225"/>
      <c r="ES17" s="225"/>
      <c r="ET17" s="225"/>
      <c r="EU17" s="225"/>
      <c r="EV17" s="225"/>
      <c r="EW17" s="225"/>
      <c r="EX17" s="225"/>
      <c r="EY17" s="225"/>
      <c r="EZ17" s="225"/>
      <c r="FA17" s="225"/>
      <c r="FB17" s="225"/>
      <c r="FC17" s="225"/>
      <c r="FD17" s="225"/>
      <c r="FE17" s="225"/>
      <c r="FF17" s="225"/>
      <c r="FG17" s="225"/>
      <c r="FH17" s="225"/>
      <c r="FI17" s="225"/>
      <c r="FJ17" s="225"/>
      <c r="FK17" s="225"/>
      <c r="FL17" s="225"/>
      <c r="FM17" s="225"/>
      <c r="FN17" s="225"/>
      <c r="FO17" s="225"/>
      <c r="FP17" s="225"/>
      <c r="FQ17" s="225"/>
      <c r="FR17" s="225"/>
      <c r="FS17" s="225"/>
      <c r="FT17" s="225"/>
      <c r="FU17" s="225"/>
      <c r="FV17" s="225"/>
      <c r="FW17" s="225"/>
      <c r="FX17" s="225"/>
      <c r="FY17" s="225"/>
      <c r="FZ17" s="225"/>
      <c r="GA17" s="225"/>
      <c r="GB17" s="225"/>
      <c r="GC17" s="225"/>
      <c r="GD17" s="225"/>
      <c r="GE17" s="225"/>
      <c r="GF17" s="225"/>
      <c r="GG17" s="225"/>
      <c r="GH17" s="225"/>
      <c r="GI17" s="225"/>
      <c r="GJ17" s="225"/>
      <c r="GK17" s="225"/>
      <c r="GL17" s="225"/>
      <c r="GM17" s="225"/>
      <c r="GN17" s="225"/>
      <c r="GO17" s="225"/>
      <c r="GP17" s="225"/>
      <c r="GQ17" s="225"/>
      <c r="GR17" s="225"/>
      <c r="GS17" s="225"/>
      <c r="GT17" s="225"/>
      <c r="GU17" s="225"/>
      <c r="GV17" s="225"/>
      <c r="GW17" s="225"/>
      <c r="GX17" s="225"/>
      <c r="GY17" s="225"/>
      <c r="GZ17" s="225"/>
      <c r="HA17" s="225"/>
      <c r="HB17" s="225"/>
      <c r="HC17" s="225"/>
      <c r="HD17" s="225"/>
      <c r="HE17" s="225"/>
      <c r="HF17" s="225"/>
      <c r="HG17" s="225"/>
      <c r="HH17" s="225"/>
      <c r="HI17" s="225"/>
      <c r="HJ17" s="225"/>
      <c r="HK17" s="225"/>
      <c r="HL17" s="225"/>
      <c r="HM17" s="225"/>
      <c r="HN17" s="225"/>
      <c r="HO17" s="225"/>
      <c r="HP17" s="225"/>
      <c r="HQ17" s="225"/>
      <c r="HR17" s="225"/>
      <c r="HS17" s="225"/>
      <c r="HT17" s="225"/>
      <c r="HU17" s="225"/>
      <c r="HV17" s="225"/>
      <c r="HW17" s="225"/>
      <c r="HX17" s="225"/>
      <c r="HY17" s="225"/>
      <c r="HZ17" s="225"/>
      <c r="IA17" s="225"/>
      <c r="IB17" s="225"/>
      <c r="IC17" s="225"/>
      <c r="ID17" s="225"/>
      <c r="IE17" s="225"/>
      <c r="IF17" s="225"/>
      <c r="IG17" s="225"/>
      <c r="IH17" s="225"/>
      <c r="II17" s="225"/>
      <c r="IJ17" s="225"/>
      <c r="IK17" s="225"/>
      <c r="IL17" s="225"/>
      <c r="IM17" s="225"/>
      <c r="IN17" s="225"/>
      <c r="IO17" s="225"/>
      <c r="IP17" s="225"/>
    </row>
    <row r="18" spans="1:250" ht="23.45" customHeight="1">
      <c r="A18" s="188"/>
      <c r="B18" s="198"/>
      <c r="C18" s="26"/>
      <c r="D18" s="502"/>
      <c r="E18" s="503"/>
      <c r="F18" s="503"/>
      <c r="G18" s="503"/>
      <c r="H18" s="503"/>
      <c r="I18" s="503"/>
      <c r="J18" s="503"/>
      <c r="K18" s="504"/>
      <c r="L18" s="27"/>
      <c r="M18" s="92"/>
      <c r="N18" s="119" t="str">
        <f t="shared" si="0"/>
        <v/>
      </c>
      <c r="O18" s="38"/>
      <c r="P18" s="225"/>
      <c r="R18" s="205" t="s">
        <v>99</v>
      </c>
      <c r="S18" s="226"/>
      <c r="T18" s="226"/>
      <c r="U18" s="226"/>
      <c r="V18" s="226"/>
      <c r="W18" s="226"/>
      <c r="X18" s="226"/>
      <c r="Y18" s="226"/>
      <c r="Z18" s="226"/>
      <c r="AA18" s="226"/>
      <c r="AB18" s="227"/>
      <c r="AC18" s="227"/>
      <c r="AD18" s="227"/>
      <c r="AE18" s="227"/>
      <c r="AF18" s="315" t="s">
        <v>53</v>
      </c>
      <c r="AG18" s="320">
        <v>2177.6999999999998</v>
      </c>
      <c r="AH18" s="227"/>
      <c r="AI18" s="227"/>
      <c r="AJ18" s="227"/>
      <c r="AK18" s="227"/>
      <c r="AL18" s="227"/>
      <c r="AM18" s="227"/>
      <c r="AN18" s="227"/>
      <c r="AO18" s="227"/>
      <c r="AP18" s="227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</row>
    <row r="19" spans="1:250" ht="23.45" customHeight="1">
      <c r="A19" s="188"/>
      <c r="B19" s="198"/>
      <c r="C19" s="26"/>
      <c r="D19" s="502"/>
      <c r="E19" s="503"/>
      <c r="F19" s="503"/>
      <c r="G19" s="503"/>
      <c r="H19" s="503"/>
      <c r="I19" s="503"/>
      <c r="J19" s="503"/>
      <c r="K19" s="504"/>
      <c r="L19" s="27"/>
      <c r="M19" s="92"/>
      <c r="N19" s="119" t="str">
        <f t="shared" si="0"/>
        <v/>
      </c>
      <c r="O19" s="38"/>
      <c r="P19" s="225"/>
      <c r="R19" s="47"/>
      <c r="S19" s="226"/>
      <c r="T19" s="226"/>
      <c r="U19" s="226"/>
      <c r="V19" s="226"/>
      <c r="W19" s="226"/>
      <c r="X19" s="226"/>
      <c r="Y19" s="226"/>
      <c r="Z19" s="226"/>
      <c r="AA19" s="226"/>
      <c r="AB19" s="227"/>
      <c r="AC19" s="227"/>
      <c r="AD19" s="227"/>
      <c r="AE19" s="227"/>
      <c r="AF19" s="315" t="s">
        <v>54</v>
      </c>
      <c r="AG19" s="320">
        <v>2695.2</v>
      </c>
      <c r="AH19" s="227"/>
      <c r="AI19" s="227"/>
      <c r="AJ19" s="227"/>
      <c r="AK19" s="227"/>
      <c r="AL19" s="227"/>
      <c r="AM19" s="227"/>
      <c r="AN19" s="227"/>
      <c r="AO19" s="227"/>
      <c r="AP19" s="227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225"/>
      <c r="EO19" s="225"/>
      <c r="EP19" s="225"/>
      <c r="EQ19" s="225"/>
      <c r="ER19" s="225"/>
      <c r="ES19" s="225"/>
      <c r="ET19" s="225"/>
      <c r="EU19" s="225"/>
      <c r="EV19" s="225"/>
      <c r="EW19" s="225"/>
      <c r="EX19" s="225"/>
      <c r="EY19" s="225"/>
      <c r="EZ19" s="225"/>
      <c r="FA19" s="225"/>
      <c r="FB19" s="225"/>
      <c r="FC19" s="225"/>
      <c r="FD19" s="225"/>
      <c r="FE19" s="225"/>
      <c r="FF19" s="225"/>
      <c r="FG19" s="225"/>
      <c r="FH19" s="225"/>
      <c r="FI19" s="225"/>
      <c r="FJ19" s="225"/>
      <c r="FK19" s="225"/>
      <c r="FL19" s="225"/>
      <c r="FM19" s="225"/>
      <c r="FN19" s="225"/>
      <c r="FO19" s="225"/>
      <c r="FP19" s="225"/>
      <c r="FQ19" s="225"/>
      <c r="FR19" s="225"/>
      <c r="FS19" s="225"/>
      <c r="FT19" s="225"/>
      <c r="FU19" s="225"/>
      <c r="FV19" s="225"/>
      <c r="FW19" s="225"/>
      <c r="FX19" s="225"/>
      <c r="FY19" s="225"/>
      <c r="FZ19" s="225"/>
      <c r="GA19" s="225"/>
      <c r="GB19" s="225"/>
      <c r="GC19" s="225"/>
      <c r="GD19" s="225"/>
      <c r="GE19" s="225"/>
      <c r="GF19" s="225"/>
      <c r="GG19" s="225"/>
      <c r="GH19" s="225"/>
      <c r="GI19" s="225"/>
      <c r="GJ19" s="225"/>
      <c r="GK19" s="225"/>
      <c r="GL19" s="225"/>
      <c r="GM19" s="225"/>
      <c r="GN19" s="225"/>
      <c r="GO19" s="225"/>
      <c r="GP19" s="225"/>
      <c r="GQ19" s="225"/>
      <c r="GR19" s="225"/>
      <c r="GS19" s="225"/>
      <c r="GT19" s="225"/>
      <c r="GU19" s="225"/>
      <c r="GV19" s="225"/>
      <c r="GW19" s="225"/>
      <c r="GX19" s="225"/>
      <c r="GY19" s="225"/>
      <c r="GZ19" s="225"/>
      <c r="HA19" s="225"/>
      <c r="HB19" s="225"/>
      <c r="HC19" s="225"/>
      <c r="HD19" s="225"/>
      <c r="HE19" s="225"/>
      <c r="HF19" s="225"/>
      <c r="HG19" s="225"/>
      <c r="HH19" s="225"/>
      <c r="HI19" s="225"/>
      <c r="HJ19" s="225"/>
      <c r="HK19" s="225"/>
      <c r="HL19" s="225"/>
      <c r="HM19" s="225"/>
      <c r="HN19" s="225"/>
      <c r="HO19" s="225"/>
      <c r="HP19" s="225"/>
      <c r="HQ19" s="225"/>
      <c r="HR19" s="225"/>
      <c r="HS19" s="225"/>
      <c r="HT19" s="225"/>
      <c r="HU19" s="225"/>
      <c r="HV19" s="225"/>
      <c r="HW19" s="225"/>
      <c r="HX19" s="225"/>
      <c r="HY19" s="225"/>
      <c r="HZ19" s="225"/>
      <c r="IA19" s="225"/>
      <c r="IB19" s="225"/>
      <c r="IC19" s="225"/>
      <c r="ID19" s="225"/>
      <c r="IE19" s="225"/>
      <c r="IF19" s="225"/>
      <c r="IG19" s="225"/>
      <c r="IH19" s="225"/>
      <c r="II19" s="225"/>
      <c r="IJ19" s="225"/>
      <c r="IK19" s="225"/>
      <c r="IL19" s="225"/>
      <c r="IM19" s="225"/>
      <c r="IN19" s="225"/>
      <c r="IO19" s="225"/>
      <c r="IP19" s="225"/>
    </row>
    <row r="20" spans="1:250" ht="23.45" customHeight="1">
      <c r="A20" s="188"/>
      <c r="B20" s="198"/>
      <c r="C20" s="26"/>
      <c r="D20" s="502"/>
      <c r="E20" s="503"/>
      <c r="F20" s="503"/>
      <c r="G20" s="503"/>
      <c r="H20" s="503"/>
      <c r="I20" s="503"/>
      <c r="J20" s="503"/>
      <c r="K20" s="504"/>
      <c r="L20" s="27"/>
      <c r="M20" s="92"/>
      <c r="N20" s="119" t="str">
        <f t="shared" si="0"/>
        <v/>
      </c>
      <c r="O20" s="38"/>
      <c r="P20" s="225"/>
      <c r="R20" s="282" t="s">
        <v>39</v>
      </c>
      <c r="S20" s="136"/>
      <c r="T20" s="43"/>
      <c r="U20" s="43"/>
      <c r="V20" s="43"/>
      <c r="W20" s="226"/>
      <c r="X20" s="226"/>
      <c r="Y20" s="226"/>
      <c r="Z20" s="226"/>
      <c r="AA20" s="226"/>
      <c r="AB20" s="227"/>
      <c r="AC20" s="227"/>
      <c r="AD20" s="227"/>
      <c r="AE20" s="227"/>
      <c r="AF20" s="315" t="s">
        <v>55</v>
      </c>
      <c r="AG20" s="320">
        <v>5333.4</v>
      </c>
      <c r="AH20" s="227"/>
      <c r="AI20" s="227"/>
      <c r="AJ20" s="227"/>
      <c r="AK20" s="227"/>
      <c r="AL20" s="227"/>
      <c r="AM20" s="227"/>
      <c r="AN20" s="227"/>
      <c r="AO20" s="227"/>
      <c r="AP20" s="227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</row>
    <row r="21" spans="1:250" ht="23.45" customHeight="1">
      <c r="A21" s="188"/>
      <c r="B21" s="198"/>
      <c r="C21" s="26"/>
      <c r="D21" s="502"/>
      <c r="E21" s="503"/>
      <c r="F21" s="503"/>
      <c r="G21" s="503"/>
      <c r="H21" s="503"/>
      <c r="I21" s="503"/>
      <c r="J21" s="503"/>
      <c r="K21" s="504"/>
      <c r="L21" s="27"/>
      <c r="M21" s="92"/>
      <c r="N21" s="119" t="str">
        <f t="shared" si="0"/>
        <v/>
      </c>
      <c r="O21" s="38"/>
      <c r="P21" s="225"/>
      <c r="S21" s="226"/>
      <c r="T21" s="226"/>
      <c r="U21" s="226"/>
      <c r="V21" s="226"/>
      <c r="W21" s="226"/>
      <c r="X21" s="226"/>
      <c r="Y21" s="226"/>
      <c r="Z21" s="226"/>
      <c r="AA21" s="226"/>
      <c r="AB21" s="227"/>
      <c r="AC21" s="227"/>
      <c r="AD21" s="227"/>
      <c r="AE21" s="227"/>
      <c r="AF21" s="315" t="s">
        <v>56</v>
      </c>
      <c r="AG21" s="312"/>
      <c r="AH21" s="227"/>
      <c r="AI21" s="227"/>
      <c r="AJ21" s="227"/>
      <c r="AK21" s="227"/>
      <c r="AL21" s="227"/>
      <c r="AM21" s="227"/>
      <c r="AN21" s="227"/>
      <c r="AO21" s="227"/>
      <c r="AP21" s="227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225"/>
      <c r="EO21" s="225"/>
      <c r="EP21" s="225"/>
      <c r="EQ21" s="225"/>
      <c r="ER21" s="225"/>
      <c r="ES21" s="225"/>
      <c r="ET21" s="225"/>
      <c r="EU21" s="225"/>
      <c r="EV21" s="225"/>
      <c r="EW21" s="225"/>
      <c r="EX21" s="225"/>
      <c r="EY21" s="225"/>
      <c r="EZ21" s="225"/>
      <c r="FA21" s="225"/>
      <c r="FB21" s="225"/>
      <c r="FC21" s="225"/>
      <c r="FD21" s="225"/>
      <c r="FE21" s="225"/>
      <c r="FF21" s="225"/>
      <c r="FG21" s="225"/>
      <c r="FH21" s="225"/>
      <c r="FI21" s="225"/>
      <c r="FJ21" s="225"/>
      <c r="FK21" s="225"/>
      <c r="FL21" s="225"/>
      <c r="FM21" s="225"/>
      <c r="FN21" s="225"/>
      <c r="FO21" s="225"/>
      <c r="FP21" s="225"/>
      <c r="FQ21" s="225"/>
      <c r="FR21" s="225"/>
      <c r="FS21" s="225"/>
      <c r="FT21" s="225"/>
      <c r="FU21" s="225"/>
      <c r="FV21" s="225"/>
      <c r="FW21" s="225"/>
      <c r="FX21" s="225"/>
      <c r="FY21" s="225"/>
      <c r="FZ21" s="225"/>
      <c r="GA21" s="225"/>
      <c r="GB21" s="225"/>
      <c r="GC21" s="225"/>
      <c r="GD21" s="225"/>
      <c r="GE21" s="225"/>
      <c r="GF21" s="225"/>
      <c r="GG21" s="225"/>
      <c r="GH21" s="225"/>
      <c r="GI21" s="225"/>
      <c r="GJ21" s="225"/>
      <c r="GK21" s="225"/>
      <c r="GL21" s="225"/>
      <c r="GM21" s="225"/>
      <c r="GN21" s="225"/>
      <c r="GO21" s="225"/>
      <c r="GP21" s="225"/>
      <c r="GQ21" s="225"/>
      <c r="GR21" s="225"/>
      <c r="GS21" s="225"/>
      <c r="GT21" s="225"/>
      <c r="GU21" s="225"/>
      <c r="GV21" s="225"/>
      <c r="GW21" s="225"/>
      <c r="GX21" s="225"/>
      <c r="GY21" s="225"/>
      <c r="GZ21" s="225"/>
      <c r="HA21" s="225"/>
      <c r="HB21" s="225"/>
      <c r="HC21" s="225"/>
      <c r="HD21" s="225"/>
      <c r="HE21" s="225"/>
      <c r="HF21" s="225"/>
      <c r="HG21" s="225"/>
      <c r="HH21" s="225"/>
      <c r="HI21" s="225"/>
      <c r="HJ21" s="225"/>
      <c r="HK21" s="225"/>
      <c r="HL21" s="225"/>
      <c r="HM21" s="225"/>
      <c r="HN21" s="225"/>
      <c r="HO21" s="225"/>
      <c r="HP21" s="225"/>
      <c r="HQ21" s="225"/>
      <c r="HR21" s="225"/>
      <c r="HS21" s="225"/>
      <c r="HT21" s="225"/>
      <c r="HU21" s="225"/>
      <c r="HV21" s="225"/>
      <c r="HW21" s="225"/>
      <c r="HX21" s="225"/>
      <c r="HY21" s="225"/>
      <c r="HZ21" s="225"/>
      <c r="IA21" s="225"/>
      <c r="IB21" s="225"/>
      <c r="IC21" s="225"/>
      <c r="ID21" s="225"/>
      <c r="IE21" s="225"/>
      <c r="IF21" s="225"/>
      <c r="IG21" s="225"/>
      <c r="IH21" s="225"/>
      <c r="II21" s="225"/>
      <c r="IJ21" s="225"/>
      <c r="IK21" s="225"/>
      <c r="IL21" s="225"/>
      <c r="IM21" s="225"/>
      <c r="IN21" s="225"/>
      <c r="IO21" s="225"/>
      <c r="IP21" s="225"/>
    </row>
    <row r="22" spans="1:250" ht="23.45" customHeight="1">
      <c r="A22" s="188"/>
      <c r="B22" s="198"/>
      <c r="C22" s="26"/>
      <c r="D22" s="502"/>
      <c r="E22" s="503"/>
      <c r="F22" s="503"/>
      <c r="G22" s="503"/>
      <c r="H22" s="503"/>
      <c r="I22" s="503"/>
      <c r="J22" s="503"/>
      <c r="K22" s="504"/>
      <c r="L22" s="27"/>
      <c r="M22" s="92"/>
      <c r="N22" s="119" t="str">
        <f t="shared" si="0"/>
        <v/>
      </c>
      <c r="O22" s="38"/>
      <c r="P22" s="225"/>
      <c r="R22" s="207" t="s">
        <v>26</v>
      </c>
      <c r="S22" s="226"/>
      <c r="T22" s="226"/>
      <c r="U22" s="226"/>
      <c r="V22" s="226"/>
      <c r="W22" s="226"/>
      <c r="X22" s="226"/>
      <c r="Y22" s="226"/>
      <c r="Z22" s="226"/>
      <c r="AA22" s="226"/>
      <c r="AB22" s="227"/>
      <c r="AC22" s="227"/>
      <c r="AD22" s="227"/>
      <c r="AE22" s="227"/>
      <c r="AF22" s="315" t="s">
        <v>57</v>
      </c>
      <c r="AG22" s="320">
        <v>317.39999999999998</v>
      </c>
      <c r="AH22" s="227"/>
      <c r="AI22" s="227"/>
      <c r="AJ22" s="227"/>
      <c r="AK22" s="227"/>
      <c r="AL22" s="227"/>
      <c r="AM22" s="227"/>
      <c r="AN22" s="227"/>
      <c r="AO22" s="227"/>
      <c r="AP22" s="227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</row>
    <row r="23" spans="1:250" ht="23.45" customHeight="1">
      <c r="A23" s="188"/>
      <c r="B23" s="198"/>
      <c r="C23" s="26"/>
      <c r="D23" s="502"/>
      <c r="E23" s="503"/>
      <c r="F23" s="503"/>
      <c r="G23" s="503"/>
      <c r="H23" s="503"/>
      <c r="I23" s="503"/>
      <c r="J23" s="503"/>
      <c r="K23" s="504"/>
      <c r="L23" s="27"/>
      <c r="M23" s="92"/>
      <c r="N23" s="119" t="str">
        <f t="shared" si="0"/>
        <v/>
      </c>
      <c r="O23" s="38"/>
      <c r="P23" s="225"/>
      <c r="R23" s="228" t="s">
        <v>27</v>
      </c>
      <c r="S23" s="226"/>
      <c r="T23" s="226"/>
      <c r="U23" s="226"/>
      <c r="V23" s="226"/>
      <c r="W23" s="226"/>
      <c r="X23" s="226"/>
      <c r="Y23" s="226"/>
      <c r="Z23" s="226"/>
      <c r="AA23" s="226"/>
      <c r="AB23" s="227"/>
      <c r="AC23" s="227"/>
      <c r="AD23" s="227"/>
      <c r="AE23" s="227"/>
      <c r="AF23" s="315" t="s">
        <v>58</v>
      </c>
      <c r="AG23" s="320">
        <v>634.79999999999995</v>
      </c>
      <c r="AH23" s="227"/>
      <c r="AI23" s="227"/>
      <c r="AJ23" s="227"/>
      <c r="AK23" s="227"/>
      <c r="AL23" s="227"/>
      <c r="AM23" s="227"/>
      <c r="AN23" s="227"/>
      <c r="AO23" s="227"/>
      <c r="AP23" s="227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5"/>
      <c r="DR23" s="225"/>
      <c r="DS23" s="225"/>
      <c r="DT23" s="225"/>
      <c r="DU23" s="225"/>
      <c r="DV23" s="225"/>
      <c r="DW23" s="225"/>
      <c r="DX23" s="225"/>
      <c r="DY23" s="225"/>
      <c r="DZ23" s="225"/>
      <c r="EA23" s="225"/>
      <c r="EB23" s="225"/>
      <c r="EC23" s="225"/>
      <c r="ED23" s="225"/>
      <c r="EE23" s="225"/>
      <c r="EF23" s="225"/>
      <c r="EG23" s="225"/>
      <c r="EH23" s="225"/>
      <c r="EI23" s="225"/>
      <c r="EJ23" s="225"/>
      <c r="EK23" s="225"/>
      <c r="EL23" s="225"/>
      <c r="EM23" s="225"/>
      <c r="EN23" s="225"/>
      <c r="EO23" s="225"/>
      <c r="EP23" s="225"/>
      <c r="EQ23" s="225"/>
      <c r="ER23" s="225"/>
      <c r="ES23" s="225"/>
      <c r="ET23" s="225"/>
      <c r="EU23" s="225"/>
      <c r="EV23" s="225"/>
      <c r="EW23" s="225"/>
      <c r="EX23" s="225"/>
      <c r="EY23" s="225"/>
      <c r="EZ23" s="225"/>
      <c r="FA23" s="225"/>
      <c r="FB23" s="225"/>
      <c r="FC23" s="225"/>
      <c r="FD23" s="225"/>
      <c r="FE23" s="225"/>
      <c r="FF23" s="225"/>
      <c r="FG23" s="225"/>
      <c r="FH23" s="225"/>
      <c r="FI23" s="225"/>
      <c r="FJ23" s="225"/>
      <c r="FK23" s="225"/>
      <c r="FL23" s="225"/>
      <c r="FM23" s="225"/>
      <c r="FN23" s="225"/>
      <c r="FO23" s="225"/>
      <c r="FP23" s="225"/>
      <c r="FQ23" s="225"/>
      <c r="FR23" s="225"/>
      <c r="FS23" s="225"/>
      <c r="FT23" s="225"/>
      <c r="FU23" s="225"/>
      <c r="FV23" s="225"/>
      <c r="FW23" s="225"/>
      <c r="FX23" s="225"/>
      <c r="FY23" s="225"/>
      <c r="FZ23" s="225"/>
      <c r="GA23" s="225"/>
      <c r="GB23" s="225"/>
      <c r="GC23" s="225"/>
      <c r="GD23" s="225"/>
      <c r="GE23" s="225"/>
      <c r="GF23" s="225"/>
      <c r="GG23" s="225"/>
      <c r="GH23" s="225"/>
      <c r="GI23" s="225"/>
      <c r="GJ23" s="225"/>
      <c r="GK23" s="225"/>
      <c r="GL23" s="225"/>
      <c r="GM23" s="225"/>
      <c r="GN23" s="225"/>
      <c r="GO23" s="225"/>
      <c r="GP23" s="225"/>
      <c r="GQ23" s="225"/>
      <c r="GR23" s="225"/>
      <c r="GS23" s="225"/>
      <c r="GT23" s="225"/>
      <c r="GU23" s="225"/>
      <c r="GV23" s="225"/>
      <c r="GW23" s="225"/>
      <c r="GX23" s="225"/>
      <c r="GY23" s="225"/>
      <c r="GZ23" s="225"/>
      <c r="HA23" s="225"/>
      <c r="HB23" s="225"/>
      <c r="HC23" s="225"/>
      <c r="HD23" s="225"/>
      <c r="HE23" s="225"/>
      <c r="HF23" s="225"/>
      <c r="HG23" s="225"/>
      <c r="HH23" s="225"/>
      <c r="HI23" s="225"/>
      <c r="HJ23" s="225"/>
      <c r="HK23" s="225"/>
      <c r="HL23" s="225"/>
      <c r="HM23" s="225"/>
      <c r="HN23" s="225"/>
      <c r="HO23" s="225"/>
      <c r="HP23" s="225"/>
      <c r="HQ23" s="225"/>
      <c r="HR23" s="225"/>
      <c r="HS23" s="225"/>
      <c r="HT23" s="225"/>
      <c r="HU23" s="225"/>
      <c r="HV23" s="225"/>
      <c r="HW23" s="225"/>
      <c r="HX23" s="225"/>
      <c r="HY23" s="225"/>
      <c r="HZ23" s="225"/>
      <c r="IA23" s="225"/>
      <c r="IB23" s="225"/>
      <c r="IC23" s="225"/>
      <c r="ID23" s="225"/>
      <c r="IE23" s="225"/>
      <c r="IF23" s="225"/>
      <c r="IG23" s="225"/>
      <c r="IH23" s="225"/>
      <c r="II23" s="225"/>
      <c r="IJ23" s="225"/>
      <c r="IK23" s="225"/>
      <c r="IL23" s="225"/>
      <c r="IM23" s="225"/>
      <c r="IN23" s="225"/>
      <c r="IO23" s="225"/>
      <c r="IP23" s="225"/>
    </row>
    <row r="24" spans="1:250" ht="23.45" customHeight="1">
      <c r="A24" s="188"/>
      <c r="B24" s="198"/>
      <c r="C24" s="26"/>
      <c r="D24" s="502"/>
      <c r="E24" s="503"/>
      <c r="F24" s="503"/>
      <c r="G24" s="503"/>
      <c r="H24" s="503"/>
      <c r="I24" s="503"/>
      <c r="J24" s="503"/>
      <c r="K24" s="504"/>
      <c r="L24" s="27"/>
      <c r="M24" s="92"/>
      <c r="N24" s="119" t="str">
        <f t="shared" si="0"/>
        <v/>
      </c>
      <c r="O24" s="38"/>
      <c r="P24" s="225"/>
      <c r="R24" s="229" t="s">
        <v>100</v>
      </c>
      <c r="S24" s="226"/>
      <c r="T24" s="226"/>
      <c r="U24" s="226"/>
      <c r="V24" s="226"/>
      <c r="W24" s="226"/>
      <c r="X24" s="226"/>
      <c r="Y24" s="226"/>
      <c r="Z24" s="226"/>
      <c r="AA24" s="226"/>
      <c r="AB24" s="227"/>
      <c r="AC24" s="227"/>
      <c r="AD24" s="227"/>
      <c r="AE24" s="227"/>
      <c r="AF24" s="315" t="s">
        <v>59</v>
      </c>
      <c r="AG24" s="320">
        <v>888.3</v>
      </c>
      <c r="AH24" s="227"/>
      <c r="AI24" s="227"/>
      <c r="AJ24" s="227"/>
      <c r="AK24" s="227"/>
      <c r="AL24" s="227"/>
      <c r="AM24" s="227"/>
      <c r="AN24" s="227"/>
      <c r="AO24" s="227"/>
      <c r="AP24" s="227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</row>
    <row r="25" spans="1:250" ht="23.45" customHeight="1">
      <c r="A25" s="188"/>
      <c r="B25" s="198"/>
      <c r="C25" s="26"/>
      <c r="D25" s="502"/>
      <c r="E25" s="503"/>
      <c r="F25" s="503"/>
      <c r="G25" s="503"/>
      <c r="H25" s="503"/>
      <c r="I25" s="503"/>
      <c r="J25" s="503"/>
      <c r="K25" s="504"/>
      <c r="L25" s="27"/>
      <c r="M25" s="92"/>
      <c r="N25" s="119" t="str">
        <f t="shared" si="0"/>
        <v/>
      </c>
      <c r="O25" s="38"/>
      <c r="P25" s="225"/>
      <c r="S25" s="226"/>
      <c r="T25" s="226"/>
      <c r="U25" s="226"/>
      <c r="V25" s="226"/>
      <c r="W25" s="226"/>
      <c r="X25" s="226"/>
      <c r="Y25" s="226"/>
      <c r="Z25" s="226"/>
      <c r="AA25" s="226"/>
      <c r="AB25" s="227"/>
      <c r="AC25" s="227"/>
      <c r="AD25" s="227"/>
      <c r="AE25" s="227"/>
      <c r="AF25" s="315" t="s">
        <v>60</v>
      </c>
      <c r="AG25" s="320">
        <v>2246.1</v>
      </c>
      <c r="AH25" s="227"/>
      <c r="AI25" s="227"/>
      <c r="AJ25" s="227"/>
      <c r="AK25" s="227"/>
      <c r="AL25" s="227"/>
      <c r="AM25" s="227"/>
      <c r="AN25" s="227"/>
      <c r="AO25" s="227"/>
      <c r="AP25" s="227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5"/>
      <c r="DR25" s="225"/>
      <c r="DS25" s="225"/>
      <c r="DT25" s="225"/>
      <c r="DU25" s="225"/>
      <c r="DV25" s="225"/>
      <c r="DW25" s="225"/>
      <c r="DX25" s="225"/>
      <c r="DY25" s="225"/>
      <c r="DZ25" s="225"/>
      <c r="EA25" s="225"/>
      <c r="EB25" s="225"/>
      <c r="EC25" s="225"/>
      <c r="ED25" s="225"/>
      <c r="EE25" s="225"/>
      <c r="EF25" s="225"/>
      <c r="EG25" s="225"/>
      <c r="EH25" s="225"/>
      <c r="EI25" s="225"/>
      <c r="EJ25" s="225"/>
      <c r="EK25" s="225"/>
      <c r="EL25" s="225"/>
      <c r="EM25" s="225"/>
      <c r="EN25" s="225"/>
      <c r="EO25" s="225"/>
      <c r="EP25" s="225"/>
      <c r="EQ25" s="225"/>
      <c r="ER25" s="225"/>
      <c r="ES25" s="225"/>
      <c r="ET25" s="225"/>
      <c r="EU25" s="225"/>
      <c r="EV25" s="225"/>
      <c r="EW25" s="225"/>
      <c r="EX25" s="225"/>
      <c r="EY25" s="225"/>
      <c r="EZ25" s="225"/>
      <c r="FA25" s="225"/>
      <c r="FB25" s="225"/>
      <c r="FC25" s="225"/>
      <c r="FD25" s="225"/>
      <c r="FE25" s="225"/>
      <c r="FF25" s="225"/>
      <c r="FG25" s="225"/>
      <c r="FH25" s="225"/>
      <c r="FI25" s="225"/>
      <c r="FJ25" s="225"/>
      <c r="FK25" s="225"/>
      <c r="FL25" s="225"/>
      <c r="FM25" s="225"/>
      <c r="FN25" s="225"/>
      <c r="FO25" s="225"/>
      <c r="FP25" s="225"/>
      <c r="FQ25" s="225"/>
      <c r="FR25" s="225"/>
      <c r="FS25" s="225"/>
      <c r="FT25" s="225"/>
      <c r="FU25" s="225"/>
      <c r="FV25" s="225"/>
      <c r="FW25" s="225"/>
      <c r="FX25" s="225"/>
      <c r="FY25" s="225"/>
      <c r="FZ25" s="225"/>
      <c r="GA25" s="225"/>
      <c r="GB25" s="225"/>
      <c r="GC25" s="225"/>
      <c r="GD25" s="225"/>
      <c r="GE25" s="225"/>
      <c r="GF25" s="225"/>
      <c r="GG25" s="225"/>
      <c r="GH25" s="225"/>
      <c r="GI25" s="225"/>
      <c r="GJ25" s="225"/>
      <c r="GK25" s="225"/>
      <c r="GL25" s="225"/>
      <c r="GM25" s="225"/>
      <c r="GN25" s="225"/>
      <c r="GO25" s="225"/>
      <c r="GP25" s="225"/>
      <c r="GQ25" s="225"/>
      <c r="GR25" s="225"/>
      <c r="GS25" s="225"/>
      <c r="GT25" s="225"/>
      <c r="GU25" s="225"/>
      <c r="GV25" s="225"/>
      <c r="GW25" s="225"/>
      <c r="GX25" s="225"/>
      <c r="GY25" s="225"/>
      <c r="GZ25" s="225"/>
      <c r="HA25" s="225"/>
      <c r="HB25" s="225"/>
      <c r="HC25" s="225"/>
      <c r="HD25" s="225"/>
      <c r="HE25" s="225"/>
      <c r="HF25" s="225"/>
      <c r="HG25" s="225"/>
      <c r="HH25" s="225"/>
      <c r="HI25" s="225"/>
      <c r="HJ25" s="225"/>
      <c r="HK25" s="225"/>
      <c r="HL25" s="225"/>
      <c r="HM25" s="225"/>
      <c r="HN25" s="225"/>
      <c r="HO25" s="225"/>
      <c r="HP25" s="225"/>
      <c r="HQ25" s="225"/>
      <c r="HR25" s="225"/>
      <c r="HS25" s="225"/>
      <c r="HT25" s="225"/>
      <c r="HU25" s="225"/>
      <c r="HV25" s="225"/>
      <c r="HW25" s="225"/>
      <c r="HX25" s="225"/>
      <c r="HY25" s="225"/>
      <c r="HZ25" s="225"/>
      <c r="IA25" s="225"/>
      <c r="IB25" s="225"/>
      <c r="IC25" s="225"/>
      <c r="ID25" s="225"/>
      <c r="IE25" s="225"/>
      <c r="IF25" s="225"/>
      <c r="IG25" s="225"/>
      <c r="IH25" s="225"/>
      <c r="II25" s="225"/>
      <c r="IJ25" s="225"/>
      <c r="IK25" s="225"/>
      <c r="IL25" s="225"/>
      <c r="IM25" s="225"/>
      <c r="IN25" s="225"/>
      <c r="IO25" s="225"/>
      <c r="IP25" s="225"/>
    </row>
    <row r="26" spans="1:250" ht="23.45" customHeight="1">
      <c r="A26" s="188"/>
      <c r="B26" s="198"/>
      <c r="C26" s="26"/>
      <c r="D26" s="502"/>
      <c r="E26" s="503"/>
      <c r="F26" s="503"/>
      <c r="G26" s="503"/>
      <c r="H26" s="503"/>
      <c r="I26" s="503"/>
      <c r="J26" s="503"/>
      <c r="K26" s="504"/>
      <c r="L26" s="27"/>
      <c r="M26" s="92"/>
      <c r="N26" s="119" t="str">
        <f t="shared" si="0"/>
        <v/>
      </c>
      <c r="O26" s="38"/>
      <c r="P26" s="225"/>
      <c r="R26" s="207" t="s">
        <v>28</v>
      </c>
      <c r="S26" s="226"/>
      <c r="T26" s="226"/>
      <c r="U26" s="226"/>
      <c r="V26" s="226"/>
      <c r="W26" s="226"/>
      <c r="X26" s="226"/>
      <c r="Y26" s="226"/>
      <c r="Z26" s="226"/>
      <c r="AA26" s="226"/>
      <c r="AB26" s="227"/>
      <c r="AC26" s="227"/>
      <c r="AD26" s="227"/>
      <c r="AE26" s="227"/>
      <c r="AF26" s="315" t="s">
        <v>61</v>
      </c>
      <c r="AG26" s="320">
        <v>3679.8</v>
      </c>
      <c r="AH26" s="227"/>
      <c r="AI26" s="227"/>
      <c r="AJ26" s="227"/>
      <c r="AK26" s="227"/>
      <c r="AL26" s="227"/>
      <c r="AM26" s="227"/>
      <c r="AN26" s="227"/>
      <c r="AO26" s="227"/>
      <c r="AP26" s="227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</row>
    <row r="27" spans="1:250" ht="23.45" customHeight="1">
      <c r="A27" s="188"/>
      <c r="B27" s="198"/>
      <c r="C27" s="26"/>
      <c r="D27" s="502"/>
      <c r="E27" s="503"/>
      <c r="F27" s="503"/>
      <c r="G27" s="503"/>
      <c r="H27" s="503"/>
      <c r="I27" s="503"/>
      <c r="J27" s="503"/>
      <c r="K27" s="504"/>
      <c r="L27" s="27"/>
      <c r="M27" s="92"/>
      <c r="N27" s="119" t="str">
        <f t="shared" si="0"/>
        <v/>
      </c>
      <c r="O27" s="38"/>
      <c r="P27" s="225"/>
      <c r="R27" s="230" t="s">
        <v>101</v>
      </c>
      <c r="S27" s="226"/>
      <c r="T27" s="226"/>
      <c r="U27" s="226"/>
      <c r="V27" s="226"/>
      <c r="W27" s="226"/>
      <c r="X27" s="226"/>
      <c r="Y27" s="226"/>
      <c r="Z27" s="226"/>
      <c r="AA27" s="226"/>
      <c r="AB27" s="227"/>
      <c r="AC27" s="227"/>
      <c r="AD27" s="227"/>
      <c r="AE27" s="227"/>
      <c r="AF27" s="315" t="s">
        <v>62</v>
      </c>
      <c r="AG27" s="320">
        <v>5333.4</v>
      </c>
      <c r="AH27" s="227"/>
      <c r="AI27" s="227"/>
      <c r="AJ27" s="227"/>
      <c r="AK27" s="227"/>
      <c r="AL27" s="227"/>
      <c r="AM27" s="227"/>
      <c r="AN27" s="227"/>
      <c r="AO27" s="227"/>
      <c r="AP27" s="227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5"/>
      <c r="BN27" s="225"/>
      <c r="BO27" s="225"/>
      <c r="BP27" s="225"/>
      <c r="BQ27" s="225"/>
      <c r="BR27" s="225"/>
      <c r="BS27" s="225"/>
      <c r="BT27" s="225"/>
      <c r="BU27" s="225"/>
      <c r="BV27" s="225"/>
      <c r="BW27" s="225"/>
      <c r="BX27" s="225"/>
      <c r="BY27" s="225"/>
      <c r="BZ27" s="225"/>
      <c r="CA27" s="225"/>
      <c r="CB27" s="225"/>
      <c r="CC27" s="225"/>
      <c r="CD27" s="225"/>
      <c r="CE27" s="225"/>
      <c r="CF27" s="225"/>
      <c r="CG27" s="225"/>
      <c r="CH27" s="225"/>
      <c r="CI27" s="225"/>
      <c r="CJ27" s="225"/>
      <c r="CK27" s="225"/>
      <c r="CL27" s="225"/>
      <c r="CM27" s="225"/>
      <c r="CN27" s="225"/>
      <c r="CO27" s="225"/>
      <c r="CP27" s="225"/>
      <c r="CQ27" s="225"/>
      <c r="CR27" s="225"/>
      <c r="CS27" s="225"/>
      <c r="CT27" s="225"/>
      <c r="CU27" s="225"/>
      <c r="CV27" s="225"/>
      <c r="CW27" s="225"/>
      <c r="CX27" s="225"/>
      <c r="CY27" s="225"/>
      <c r="CZ27" s="225"/>
      <c r="DA27" s="225"/>
      <c r="DB27" s="225"/>
      <c r="DC27" s="225"/>
      <c r="DD27" s="225"/>
      <c r="DE27" s="225"/>
      <c r="DF27" s="225"/>
      <c r="DG27" s="225"/>
      <c r="DH27" s="225"/>
      <c r="DI27" s="225"/>
      <c r="DJ27" s="225"/>
      <c r="DK27" s="225"/>
      <c r="DL27" s="225"/>
      <c r="DM27" s="225"/>
      <c r="DN27" s="225"/>
      <c r="DO27" s="225"/>
      <c r="DP27" s="225"/>
      <c r="DQ27" s="225"/>
      <c r="DR27" s="225"/>
      <c r="DS27" s="225"/>
      <c r="DT27" s="225"/>
      <c r="DU27" s="225"/>
      <c r="DV27" s="225"/>
      <c r="DW27" s="225"/>
      <c r="DX27" s="225"/>
      <c r="DY27" s="225"/>
      <c r="DZ27" s="225"/>
      <c r="EA27" s="225"/>
      <c r="EB27" s="225"/>
      <c r="EC27" s="225"/>
      <c r="ED27" s="225"/>
      <c r="EE27" s="225"/>
      <c r="EF27" s="225"/>
      <c r="EG27" s="225"/>
      <c r="EH27" s="225"/>
      <c r="EI27" s="225"/>
      <c r="EJ27" s="225"/>
      <c r="EK27" s="225"/>
      <c r="EL27" s="225"/>
      <c r="EM27" s="225"/>
      <c r="EN27" s="225"/>
      <c r="EO27" s="225"/>
      <c r="EP27" s="225"/>
      <c r="EQ27" s="225"/>
      <c r="ER27" s="225"/>
      <c r="ES27" s="225"/>
      <c r="ET27" s="225"/>
      <c r="EU27" s="225"/>
      <c r="EV27" s="225"/>
      <c r="EW27" s="225"/>
      <c r="EX27" s="225"/>
      <c r="EY27" s="225"/>
      <c r="EZ27" s="225"/>
      <c r="FA27" s="225"/>
      <c r="FB27" s="225"/>
      <c r="FC27" s="225"/>
      <c r="FD27" s="225"/>
      <c r="FE27" s="225"/>
      <c r="FF27" s="225"/>
      <c r="FG27" s="225"/>
      <c r="FH27" s="225"/>
      <c r="FI27" s="225"/>
      <c r="FJ27" s="225"/>
      <c r="FK27" s="225"/>
      <c r="FL27" s="225"/>
      <c r="FM27" s="225"/>
      <c r="FN27" s="225"/>
      <c r="FO27" s="225"/>
      <c r="FP27" s="225"/>
      <c r="FQ27" s="225"/>
      <c r="FR27" s="225"/>
      <c r="FS27" s="225"/>
      <c r="FT27" s="225"/>
      <c r="FU27" s="225"/>
      <c r="FV27" s="225"/>
      <c r="FW27" s="225"/>
      <c r="FX27" s="225"/>
      <c r="FY27" s="225"/>
      <c r="FZ27" s="225"/>
      <c r="GA27" s="225"/>
      <c r="GB27" s="225"/>
      <c r="GC27" s="225"/>
      <c r="GD27" s="225"/>
      <c r="GE27" s="225"/>
      <c r="GF27" s="225"/>
      <c r="GG27" s="225"/>
      <c r="GH27" s="225"/>
      <c r="GI27" s="225"/>
      <c r="GJ27" s="225"/>
      <c r="GK27" s="225"/>
      <c r="GL27" s="225"/>
      <c r="GM27" s="225"/>
      <c r="GN27" s="225"/>
      <c r="GO27" s="225"/>
      <c r="GP27" s="225"/>
      <c r="GQ27" s="225"/>
      <c r="GR27" s="225"/>
      <c r="GS27" s="225"/>
      <c r="GT27" s="225"/>
      <c r="GU27" s="225"/>
      <c r="GV27" s="225"/>
      <c r="GW27" s="225"/>
      <c r="GX27" s="225"/>
      <c r="GY27" s="225"/>
      <c r="GZ27" s="225"/>
      <c r="HA27" s="225"/>
      <c r="HB27" s="225"/>
      <c r="HC27" s="225"/>
      <c r="HD27" s="225"/>
      <c r="HE27" s="225"/>
      <c r="HF27" s="225"/>
      <c r="HG27" s="225"/>
      <c r="HH27" s="225"/>
      <c r="HI27" s="225"/>
      <c r="HJ27" s="225"/>
      <c r="HK27" s="225"/>
      <c r="HL27" s="225"/>
      <c r="HM27" s="225"/>
      <c r="HN27" s="225"/>
      <c r="HO27" s="225"/>
      <c r="HP27" s="225"/>
      <c r="HQ27" s="225"/>
      <c r="HR27" s="225"/>
      <c r="HS27" s="225"/>
      <c r="HT27" s="225"/>
      <c r="HU27" s="225"/>
      <c r="HV27" s="225"/>
      <c r="HW27" s="225"/>
      <c r="HX27" s="225"/>
      <c r="HY27" s="225"/>
      <c r="HZ27" s="225"/>
      <c r="IA27" s="225"/>
      <c r="IB27" s="225"/>
      <c r="IC27" s="225"/>
      <c r="ID27" s="225"/>
      <c r="IE27" s="225"/>
      <c r="IF27" s="225"/>
      <c r="IG27" s="225"/>
      <c r="IH27" s="225"/>
      <c r="II27" s="225"/>
      <c r="IJ27" s="225"/>
      <c r="IK27" s="225"/>
      <c r="IL27" s="225"/>
      <c r="IM27" s="225"/>
      <c r="IN27" s="225"/>
      <c r="IO27" s="225"/>
      <c r="IP27" s="225"/>
    </row>
    <row r="28" spans="1:250" ht="23.45" customHeight="1">
      <c r="A28" s="188"/>
      <c r="B28" s="198"/>
      <c r="C28" s="26"/>
      <c r="D28" s="502"/>
      <c r="E28" s="503"/>
      <c r="F28" s="503"/>
      <c r="G28" s="503"/>
      <c r="H28" s="503"/>
      <c r="I28" s="503"/>
      <c r="J28" s="503"/>
      <c r="K28" s="504"/>
      <c r="L28" s="27"/>
      <c r="M28" s="92"/>
      <c r="N28" s="119" t="str">
        <f t="shared" si="0"/>
        <v/>
      </c>
      <c r="O28" s="38"/>
      <c r="P28" s="225"/>
      <c r="S28" s="226"/>
      <c r="T28" s="226"/>
      <c r="U28" s="226"/>
      <c r="V28" s="226"/>
      <c r="W28" s="226"/>
      <c r="X28" s="226"/>
      <c r="Y28" s="226"/>
      <c r="Z28" s="226"/>
      <c r="AA28" s="226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</row>
    <row r="29" spans="1:250" ht="23.45" customHeight="1">
      <c r="A29" s="188"/>
      <c r="B29" s="198"/>
      <c r="C29" s="26"/>
      <c r="D29" s="502"/>
      <c r="E29" s="503"/>
      <c r="F29" s="503"/>
      <c r="G29" s="503"/>
      <c r="H29" s="503"/>
      <c r="I29" s="503"/>
      <c r="J29" s="503"/>
      <c r="K29" s="504"/>
      <c r="L29" s="27"/>
      <c r="M29" s="92"/>
      <c r="N29" s="119" t="str">
        <f t="shared" si="0"/>
        <v/>
      </c>
      <c r="O29" s="38"/>
      <c r="P29" s="225"/>
      <c r="R29" s="208" t="s">
        <v>29</v>
      </c>
      <c r="S29" s="226"/>
      <c r="T29" s="226"/>
      <c r="U29" s="226"/>
      <c r="V29" s="226"/>
      <c r="W29" s="226"/>
      <c r="X29" s="226"/>
      <c r="Y29" s="226"/>
      <c r="Z29" s="226"/>
      <c r="AA29" s="226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  <c r="DE29" s="225"/>
      <c r="DF29" s="225"/>
      <c r="DG29" s="225"/>
      <c r="DH29" s="225"/>
      <c r="DI29" s="225"/>
      <c r="DJ29" s="225"/>
      <c r="DK29" s="225"/>
      <c r="DL29" s="225"/>
      <c r="DM29" s="225"/>
      <c r="DN29" s="225"/>
      <c r="DO29" s="225"/>
      <c r="DP29" s="225"/>
      <c r="DQ29" s="225"/>
      <c r="DR29" s="225"/>
      <c r="DS29" s="225"/>
      <c r="DT29" s="225"/>
      <c r="DU29" s="225"/>
      <c r="DV29" s="225"/>
      <c r="DW29" s="225"/>
      <c r="DX29" s="225"/>
      <c r="DY29" s="225"/>
      <c r="DZ29" s="225"/>
      <c r="EA29" s="225"/>
      <c r="EB29" s="225"/>
      <c r="EC29" s="225"/>
      <c r="ED29" s="225"/>
      <c r="EE29" s="225"/>
      <c r="EF29" s="225"/>
      <c r="EG29" s="225"/>
      <c r="EH29" s="225"/>
      <c r="EI29" s="225"/>
      <c r="EJ29" s="225"/>
      <c r="EK29" s="225"/>
      <c r="EL29" s="225"/>
      <c r="EM29" s="225"/>
      <c r="EN29" s="225"/>
      <c r="EO29" s="225"/>
      <c r="EP29" s="225"/>
      <c r="EQ29" s="225"/>
      <c r="ER29" s="225"/>
      <c r="ES29" s="225"/>
      <c r="ET29" s="225"/>
      <c r="EU29" s="225"/>
      <c r="EV29" s="225"/>
      <c r="EW29" s="225"/>
      <c r="EX29" s="225"/>
      <c r="EY29" s="225"/>
      <c r="EZ29" s="225"/>
      <c r="FA29" s="225"/>
      <c r="FB29" s="225"/>
      <c r="FC29" s="225"/>
      <c r="FD29" s="225"/>
      <c r="FE29" s="225"/>
      <c r="FF29" s="225"/>
      <c r="FG29" s="225"/>
      <c r="FH29" s="225"/>
      <c r="FI29" s="225"/>
      <c r="FJ29" s="225"/>
      <c r="FK29" s="225"/>
      <c r="FL29" s="225"/>
      <c r="FM29" s="225"/>
      <c r="FN29" s="225"/>
      <c r="FO29" s="225"/>
      <c r="FP29" s="225"/>
      <c r="FQ29" s="225"/>
      <c r="FR29" s="225"/>
      <c r="FS29" s="225"/>
      <c r="FT29" s="225"/>
      <c r="FU29" s="225"/>
      <c r="FV29" s="225"/>
      <c r="FW29" s="225"/>
      <c r="FX29" s="225"/>
      <c r="FY29" s="225"/>
      <c r="FZ29" s="225"/>
      <c r="GA29" s="225"/>
      <c r="GB29" s="225"/>
      <c r="GC29" s="225"/>
      <c r="GD29" s="225"/>
      <c r="GE29" s="225"/>
      <c r="GF29" s="225"/>
      <c r="GG29" s="225"/>
      <c r="GH29" s="225"/>
      <c r="GI29" s="225"/>
      <c r="GJ29" s="225"/>
      <c r="GK29" s="225"/>
      <c r="GL29" s="225"/>
      <c r="GM29" s="225"/>
      <c r="GN29" s="225"/>
      <c r="GO29" s="225"/>
      <c r="GP29" s="225"/>
      <c r="GQ29" s="225"/>
      <c r="GR29" s="225"/>
      <c r="GS29" s="225"/>
      <c r="GT29" s="225"/>
      <c r="GU29" s="225"/>
      <c r="GV29" s="225"/>
      <c r="GW29" s="225"/>
      <c r="GX29" s="225"/>
      <c r="GY29" s="225"/>
      <c r="GZ29" s="225"/>
      <c r="HA29" s="225"/>
      <c r="HB29" s="225"/>
      <c r="HC29" s="225"/>
      <c r="HD29" s="225"/>
      <c r="HE29" s="225"/>
      <c r="HF29" s="225"/>
      <c r="HG29" s="225"/>
      <c r="HH29" s="225"/>
      <c r="HI29" s="225"/>
      <c r="HJ29" s="225"/>
      <c r="HK29" s="225"/>
      <c r="HL29" s="225"/>
      <c r="HM29" s="225"/>
      <c r="HN29" s="225"/>
      <c r="HO29" s="225"/>
      <c r="HP29" s="225"/>
      <c r="HQ29" s="225"/>
      <c r="HR29" s="225"/>
      <c r="HS29" s="225"/>
      <c r="HT29" s="225"/>
      <c r="HU29" s="225"/>
      <c r="HV29" s="225"/>
      <c r="HW29" s="225"/>
      <c r="HX29" s="225"/>
      <c r="HY29" s="225"/>
      <c r="HZ29" s="225"/>
      <c r="IA29" s="225"/>
      <c r="IB29" s="225"/>
      <c r="IC29" s="225"/>
      <c r="ID29" s="225"/>
      <c r="IE29" s="225"/>
      <c r="IF29" s="225"/>
      <c r="IG29" s="225"/>
      <c r="IH29" s="225"/>
      <c r="II29" s="225"/>
      <c r="IJ29" s="225"/>
      <c r="IK29" s="225"/>
      <c r="IL29" s="225"/>
      <c r="IM29" s="225"/>
      <c r="IN29" s="225"/>
      <c r="IO29" s="225"/>
      <c r="IP29" s="225"/>
    </row>
    <row r="30" spans="1:250" ht="23.45" customHeight="1">
      <c r="A30" s="188"/>
      <c r="B30" s="198"/>
      <c r="C30" s="26"/>
      <c r="D30" s="502"/>
      <c r="E30" s="503"/>
      <c r="F30" s="503"/>
      <c r="G30" s="503"/>
      <c r="H30" s="503"/>
      <c r="I30" s="503"/>
      <c r="J30" s="503"/>
      <c r="K30" s="504"/>
      <c r="L30" s="27"/>
      <c r="M30" s="92"/>
      <c r="N30" s="119" t="str">
        <f t="shared" si="0"/>
        <v/>
      </c>
      <c r="O30" s="38"/>
      <c r="P30" s="225"/>
      <c r="R30" s="228" t="s">
        <v>25</v>
      </c>
      <c r="S30" s="226"/>
      <c r="T30" s="226"/>
      <c r="U30" s="226"/>
      <c r="V30" s="226"/>
      <c r="W30" s="226"/>
      <c r="X30" s="226"/>
      <c r="Y30" s="226"/>
      <c r="Z30" s="226"/>
      <c r="AA30" s="226"/>
      <c r="AB30" s="227"/>
      <c r="AC30" s="227"/>
      <c r="AD30" s="227"/>
      <c r="AE30" s="227"/>
      <c r="AF30" s="227"/>
      <c r="AG30" s="227"/>
      <c r="AH30" s="227"/>
      <c r="AI30" s="227"/>
      <c r="AJ30" s="227"/>
      <c r="AK30" s="227"/>
      <c r="AL30" s="227"/>
      <c r="AM30" s="227"/>
      <c r="AN30" s="227"/>
      <c r="AO30" s="227"/>
      <c r="AP30" s="227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</row>
    <row r="31" spans="1:250" ht="23.45" customHeight="1">
      <c r="A31" s="188"/>
      <c r="B31" s="198"/>
      <c r="C31" s="26"/>
      <c r="D31" s="502"/>
      <c r="E31" s="503"/>
      <c r="F31" s="503"/>
      <c r="G31" s="503"/>
      <c r="H31" s="503"/>
      <c r="I31" s="503"/>
      <c r="J31" s="503"/>
      <c r="K31" s="504"/>
      <c r="L31" s="27"/>
      <c r="M31" s="92"/>
      <c r="N31" s="119" t="str">
        <f t="shared" si="0"/>
        <v/>
      </c>
      <c r="O31" s="38"/>
      <c r="P31" s="225"/>
      <c r="R31" s="231" t="s">
        <v>30</v>
      </c>
      <c r="S31" s="226"/>
      <c r="T31" s="226"/>
      <c r="U31" s="226"/>
      <c r="V31" s="226"/>
      <c r="W31" s="226"/>
      <c r="X31" s="226"/>
      <c r="Y31" s="226"/>
      <c r="Z31" s="226"/>
      <c r="AA31" s="226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/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/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/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/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5"/>
      <c r="FG31" s="225"/>
      <c r="FH31" s="225"/>
      <c r="FI31" s="225"/>
      <c r="FJ31" s="225"/>
      <c r="FK31" s="225"/>
      <c r="FL31" s="225"/>
      <c r="FM31" s="225"/>
      <c r="FN31" s="225"/>
      <c r="FO31" s="225"/>
      <c r="FP31" s="225"/>
      <c r="FQ31" s="225"/>
      <c r="FR31" s="225"/>
      <c r="FS31" s="225"/>
      <c r="FT31" s="225"/>
      <c r="FU31" s="225"/>
      <c r="FV31" s="225"/>
      <c r="FW31" s="225"/>
      <c r="FX31" s="225"/>
      <c r="FY31" s="225"/>
      <c r="FZ31" s="225"/>
      <c r="GA31" s="225"/>
      <c r="GB31" s="225"/>
      <c r="GC31" s="225"/>
      <c r="GD31" s="225"/>
      <c r="GE31" s="225"/>
      <c r="GF31" s="225"/>
      <c r="GG31" s="225"/>
      <c r="GH31" s="225"/>
      <c r="GI31" s="225"/>
      <c r="GJ31" s="225"/>
      <c r="GK31" s="225"/>
      <c r="GL31" s="225"/>
      <c r="GM31" s="225"/>
      <c r="GN31" s="225"/>
      <c r="GO31" s="225"/>
      <c r="GP31" s="225"/>
      <c r="GQ31" s="225"/>
      <c r="GR31" s="225"/>
      <c r="GS31" s="225"/>
      <c r="GT31" s="225"/>
      <c r="GU31" s="225"/>
      <c r="GV31" s="225"/>
      <c r="GW31" s="225"/>
      <c r="GX31" s="225"/>
      <c r="GY31" s="225"/>
      <c r="GZ31" s="225"/>
      <c r="HA31" s="225"/>
      <c r="HB31" s="225"/>
      <c r="HC31" s="225"/>
      <c r="HD31" s="225"/>
      <c r="HE31" s="225"/>
      <c r="HF31" s="225"/>
      <c r="HG31" s="225"/>
      <c r="HH31" s="225"/>
      <c r="HI31" s="225"/>
      <c r="HJ31" s="225"/>
      <c r="HK31" s="225"/>
      <c r="HL31" s="225"/>
      <c r="HM31" s="225"/>
      <c r="HN31" s="225"/>
      <c r="HO31" s="225"/>
      <c r="HP31" s="225"/>
      <c r="HQ31" s="225"/>
      <c r="HR31" s="225"/>
      <c r="HS31" s="225"/>
      <c r="HT31" s="225"/>
      <c r="HU31" s="225"/>
      <c r="HV31" s="225"/>
      <c r="HW31" s="225"/>
      <c r="HX31" s="225"/>
      <c r="HY31" s="225"/>
      <c r="HZ31" s="225"/>
      <c r="IA31" s="225"/>
      <c r="IB31" s="225"/>
      <c r="IC31" s="225"/>
      <c r="ID31" s="225"/>
      <c r="IE31" s="225"/>
      <c r="IF31" s="225"/>
      <c r="IG31" s="225"/>
      <c r="IH31" s="225"/>
      <c r="II31" s="225"/>
      <c r="IJ31" s="225"/>
      <c r="IK31" s="225"/>
      <c r="IL31" s="225"/>
      <c r="IM31" s="225"/>
      <c r="IN31" s="225"/>
      <c r="IO31" s="225"/>
      <c r="IP31" s="225"/>
    </row>
    <row r="32" spans="1:250" ht="23.45" customHeight="1">
      <c r="A32" s="188"/>
      <c r="B32" s="198"/>
      <c r="C32" s="26"/>
      <c r="D32" s="502"/>
      <c r="E32" s="503"/>
      <c r="F32" s="503"/>
      <c r="G32" s="503"/>
      <c r="H32" s="503"/>
      <c r="I32" s="503"/>
      <c r="J32" s="503"/>
      <c r="K32" s="504"/>
      <c r="L32" s="27"/>
      <c r="M32" s="92"/>
      <c r="N32" s="119" t="str">
        <f t="shared" si="0"/>
        <v/>
      </c>
      <c r="O32" s="38"/>
      <c r="P32" s="225"/>
      <c r="R32" s="206" t="s">
        <v>31</v>
      </c>
      <c r="S32" s="226"/>
      <c r="T32" s="226"/>
      <c r="U32" s="226"/>
      <c r="V32" s="226"/>
      <c r="W32" s="226"/>
      <c r="X32" s="226"/>
      <c r="Y32" s="226"/>
      <c r="Z32" s="226"/>
      <c r="AA32" s="226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</row>
    <row r="33" spans="1:250" ht="23.45" customHeight="1">
      <c r="A33" s="188"/>
      <c r="B33" s="179"/>
      <c r="C33" s="26"/>
      <c r="D33" s="502"/>
      <c r="E33" s="503"/>
      <c r="F33" s="503"/>
      <c r="G33" s="503"/>
      <c r="H33" s="503"/>
      <c r="I33" s="503"/>
      <c r="J33" s="503"/>
      <c r="K33" s="504"/>
      <c r="L33" s="27"/>
      <c r="M33" s="92"/>
      <c r="N33" s="119" t="str">
        <f t="shared" si="0"/>
        <v/>
      </c>
      <c r="O33" s="38"/>
      <c r="P33" s="225"/>
      <c r="R33" s="206" t="s">
        <v>38</v>
      </c>
      <c r="S33" s="226"/>
      <c r="T33" s="226"/>
      <c r="U33" s="226"/>
      <c r="V33" s="226"/>
      <c r="W33" s="226"/>
      <c r="X33" s="226"/>
      <c r="Y33" s="226"/>
      <c r="Z33" s="226"/>
      <c r="AA33" s="226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  <c r="DE33" s="225"/>
      <c r="DF33" s="225"/>
      <c r="DG33" s="225"/>
      <c r="DH33" s="225"/>
      <c r="DI33" s="225"/>
      <c r="DJ33" s="225"/>
      <c r="DK33" s="225"/>
      <c r="DL33" s="225"/>
      <c r="DM33" s="225"/>
      <c r="DN33" s="225"/>
      <c r="DO33" s="225"/>
      <c r="DP33" s="225"/>
      <c r="DQ33" s="225"/>
      <c r="DR33" s="225"/>
      <c r="DS33" s="225"/>
      <c r="DT33" s="225"/>
      <c r="DU33" s="225"/>
      <c r="DV33" s="225"/>
      <c r="DW33" s="225"/>
      <c r="DX33" s="225"/>
      <c r="DY33" s="225"/>
      <c r="DZ33" s="225"/>
      <c r="EA33" s="225"/>
      <c r="EB33" s="225"/>
      <c r="EC33" s="225"/>
      <c r="ED33" s="225"/>
      <c r="EE33" s="225"/>
      <c r="EF33" s="225"/>
      <c r="EG33" s="225"/>
      <c r="EH33" s="225"/>
      <c r="EI33" s="225"/>
      <c r="EJ33" s="225"/>
      <c r="EK33" s="225"/>
      <c r="EL33" s="225"/>
      <c r="EM33" s="225"/>
      <c r="EN33" s="225"/>
      <c r="EO33" s="225"/>
      <c r="EP33" s="225"/>
      <c r="EQ33" s="225"/>
      <c r="ER33" s="225"/>
      <c r="ES33" s="225"/>
      <c r="ET33" s="225"/>
      <c r="EU33" s="225"/>
      <c r="EV33" s="225"/>
      <c r="EW33" s="225"/>
      <c r="EX33" s="225"/>
      <c r="EY33" s="225"/>
      <c r="EZ33" s="225"/>
      <c r="FA33" s="225"/>
      <c r="FB33" s="225"/>
      <c r="FC33" s="225"/>
      <c r="FD33" s="225"/>
      <c r="FE33" s="225"/>
      <c r="FF33" s="225"/>
      <c r="FG33" s="225"/>
      <c r="FH33" s="225"/>
      <c r="FI33" s="225"/>
      <c r="FJ33" s="225"/>
      <c r="FK33" s="225"/>
      <c r="FL33" s="225"/>
      <c r="FM33" s="225"/>
      <c r="FN33" s="225"/>
      <c r="FO33" s="225"/>
      <c r="FP33" s="225"/>
      <c r="FQ33" s="225"/>
      <c r="FR33" s="225"/>
      <c r="FS33" s="225"/>
      <c r="FT33" s="225"/>
      <c r="FU33" s="225"/>
      <c r="FV33" s="225"/>
      <c r="FW33" s="225"/>
      <c r="FX33" s="225"/>
      <c r="FY33" s="225"/>
      <c r="FZ33" s="225"/>
      <c r="GA33" s="225"/>
      <c r="GB33" s="225"/>
      <c r="GC33" s="225"/>
      <c r="GD33" s="225"/>
      <c r="GE33" s="225"/>
      <c r="GF33" s="225"/>
      <c r="GG33" s="225"/>
      <c r="GH33" s="225"/>
      <c r="GI33" s="225"/>
      <c r="GJ33" s="225"/>
      <c r="GK33" s="225"/>
      <c r="GL33" s="225"/>
      <c r="GM33" s="225"/>
      <c r="GN33" s="225"/>
      <c r="GO33" s="225"/>
      <c r="GP33" s="225"/>
      <c r="GQ33" s="225"/>
      <c r="GR33" s="225"/>
      <c r="GS33" s="225"/>
      <c r="GT33" s="225"/>
      <c r="GU33" s="225"/>
      <c r="GV33" s="225"/>
      <c r="GW33" s="225"/>
      <c r="GX33" s="225"/>
      <c r="GY33" s="225"/>
      <c r="GZ33" s="225"/>
      <c r="HA33" s="225"/>
      <c r="HB33" s="225"/>
      <c r="HC33" s="225"/>
      <c r="HD33" s="225"/>
      <c r="HE33" s="225"/>
      <c r="HF33" s="225"/>
      <c r="HG33" s="225"/>
      <c r="HH33" s="225"/>
      <c r="HI33" s="225"/>
      <c r="HJ33" s="225"/>
      <c r="HK33" s="225"/>
      <c r="HL33" s="225"/>
      <c r="HM33" s="225"/>
      <c r="HN33" s="225"/>
      <c r="HO33" s="225"/>
      <c r="HP33" s="225"/>
      <c r="HQ33" s="225"/>
      <c r="HR33" s="225"/>
      <c r="HS33" s="225"/>
      <c r="HT33" s="225"/>
      <c r="HU33" s="225"/>
      <c r="HV33" s="225"/>
      <c r="HW33" s="225"/>
      <c r="HX33" s="225"/>
      <c r="HY33" s="225"/>
      <c r="HZ33" s="225"/>
      <c r="IA33" s="225"/>
      <c r="IB33" s="225"/>
      <c r="IC33" s="225"/>
      <c r="ID33" s="225"/>
      <c r="IE33" s="225"/>
      <c r="IF33" s="225"/>
      <c r="IG33" s="225"/>
      <c r="IH33" s="225"/>
      <c r="II33" s="225"/>
      <c r="IJ33" s="225"/>
      <c r="IK33" s="225"/>
      <c r="IL33" s="225"/>
      <c r="IM33" s="225"/>
      <c r="IN33" s="225"/>
      <c r="IO33" s="225"/>
      <c r="IP33" s="225"/>
    </row>
    <row r="34" spans="1:250" ht="23.45" customHeight="1">
      <c r="A34" s="188"/>
      <c r="B34" s="179"/>
      <c r="C34" s="26"/>
      <c r="D34" s="502"/>
      <c r="E34" s="503"/>
      <c r="F34" s="503"/>
      <c r="G34" s="503"/>
      <c r="H34" s="503"/>
      <c r="I34" s="503"/>
      <c r="J34" s="503"/>
      <c r="K34" s="504"/>
      <c r="L34" s="27"/>
      <c r="M34" s="92"/>
      <c r="N34" s="119" t="str">
        <f t="shared" si="0"/>
        <v/>
      </c>
      <c r="O34" s="38"/>
      <c r="P34" s="225"/>
      <c r="R34" s="229" t="s">
        <v>33</v>
      </c>
      <c r="S34" s="226"/>
      <c r="T34" s="226"/>
      <c r="U34" s="226"/>
      <c r="V34" s="226"/>
      <c r="W34" s="226"/>
      <c r="X34" s="226"/>
      <c r="Y34" s="226"/>
      <c r="Z34" s="226"/>
      <c r="AA34" s="226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</row>
    <row r="35" spans="1:250" ht="23.45" customHeight="1">
      <c r="A35" s="188"/>
      <c r="B35" s="179"/>
      <c r="C35" s="26"/>
      <c r="D35" s="502"/>
      <c r="E35" s="503"/>
      <c r="F35" s="503"/>
      <c r="G35" s="503"/>
      <c r="H35" s="503"/>
      <c r="I35" s="503"/>
      <c r="J35" s="503"/>
      <c r="K35" s="504"/>
      <c r="L35" s="27"/>
      <c r="M35" s="92"/>
      <c r="N35" s="119" t="str">
        <f t="shared" si="0"/>
        <v/>
      </c>
      <c r="O35" s="38"/>
      <c r="P35" s="225"/>
      <c r="R35" s="216"/>
      <c r="S35" s="226"/>
      <c r="T35" s="226"/>
      <c r="U35" s="226"/>
      <c r="V35" s="226"/>
      <c r="W35" s="226"/>
      <c r="X35" s="226"/>
      <c r="Y35" s="226"/>
      <c r="Z35" s="226"/>
      <c r="AA35" s="226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7"/>
      <c r="AN35" s="227"/>
      <c r="AO35" s="227"/>
      <c r="AP35" s="227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</row>
    <row r="36" spans="1:250" ht="23.45" customHeight="1">
      <c r="A36" s="188"/>
      <c r="B36" s="198"/>
      <c r="C36" s="26"/>
      <c r="D36" s="502"/>
      <c r="E36" s="503"/>
      <c r="F36" s="503"/>
      <c r="G36" s="503"/>
      <c r="H36" s="503"/>
      <c r="I36" s="503"/>
      <c r="J36" s="503"/>
      <c r="K36" s="504"/>
      <c r="L36" s="27"/>
      <c r="M36" s="92"/>
      <c r="N36" s="119" t="str">
        <f t="shared" si="0"/>
        <v/>
      </c>
      <c r="O36" s="38"/>
      <c r="P36" s="225"/>
      <c r="R36" s="207" t="s">
        <v>35</v>
      </c>
      <c r="S36" s="226"/>
      <c r="T36" s="226"/>
      <c r="U36" s="226"/>
      <c r="V36" s="226"/>
      <c r="W36" s="226"/>
      <c r="X36" s="226"/>
      <c r="Y36" s="226"/>
      <c r="Z36" s="226"/>
      <c r="AA36" s="226"/>
      <c r="AB36" s="227"/>
      <c r="AC36" s="227"/>
      <c r="AD36" s="227"/>
      <c r="AE36" s="227"/>
      <c r="AF36" s="227"/>
      <c r="AG36" s="227"/>
      <c r="AH36" s="227"/>
      <c r="AI36" s="227"/>
      <c r="AJ36" s="227"/>
      <c r="AK36" s="227"/>
      <c r="AL36" s="227"/>
      <c r="AM36" s="227"/>
      <c r="AN36" s="227"/>
      <c r="AO36" s="227"/>
      <c r="AP36" s="227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</row>
    <row r="37" spans="1:250" ht="23.45" customHeight="1">
      <c r="A37" s="188"/>
      <c r="B37" s="198"/>
      <c r="C37" s="26"/>
      <c r="D37" s="502"/>
      <c r="E37" s="503"/>
      <c r="F37" s="503"/>
      <c r="G37" s="503"/>
      <c r="H37" s="503"/>
      <c r="I37" s="503"/>
      <c r="J37" s="503"/>
      <c r="K37" s="504"/>
      <c r="L37" s="27"/>
      <c r="M37" s="92"/>
      <c r="N37" s="119" t="str">
        <f t="shared" si="0"/>
        <v/>
      </c>
      <c r="O37" s="38"/>
      <c r="P37" s="225"/>
      <c r="R37" s="232">
        <v>1</v>
      </c>
      <c r="S37" s="226"/>
      <c r="T37" s="226"/>
      <c r="U37" s="226"/>
      <c r="V37" s="226"/>
      <c r="W37" s="226"/>
      <c r="X37" s="226"/>
      <c r="Y37" s="226"/>
      <c r="Z37" s="226"/>
      <c r="AA37" s="226"/>
      <c r="AB37" s="227"/>
      <c r="AC37" s="227"/>
      <c r="AD37" s="227"/>
      <c r="AE37" s="227"/>
      <c r="AF37" s="227"/>
      <c r="AG37" s="227"/>
      <c r="AH37" s="227"/>
      <c r="AI37" s="227"/>
      <c r="AJ37" s="227"/>
      <c r="AK37" s="227"/>
      <c r="AL37" s="227"/>
      <c r="AM37" s="227"/>
      <c r="AN37" s="227"/>
      <c r="AO37" s="227"/>
      <c r="AP37" s="227"/>
      <c r="AQ37" s="225"/>
      <c r="AR37" s="225"/>
      <c r="AS37" s="225"/>
      <c r="AT37" s="225"/>
      <c r="AU37" s="225"/>
      <c r="AV37" s="225"/>
      <c r="AW37" s="225"/>
      <c r="AX37" s="225"/>
      <c r="AY37" s="225"/>
      <c r="AZ37" s="225"/>
      <c r="BA37" s="225"/>
      <c r="BB37" s="225"/>
      <c r="BC37" s="225"/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/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/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  <c r="EZ37" s="225"/>
      <c r="FA37" s="225"/>
      <c r="FB37" s="225"/>
      <c r="FC37" s="225"/>
      <c r="FD37" s="225"/>
      <c r="FE37" s="225"/>
      <c r="FF37" s="225"/>
      <c r="FG37" s="225"/>
      <c r="FH37" s="225"/>
      <c r="FI37" s="225"/>
      <c r="FJ37" s="225"/>
      <c r="FK37" s="225"/>
      <c r="FL37" s="225"/>
      <c r="FM37" s="225"/>
      <c r="FN37" s="225"/>
      <c r="FO37" s="225"/>
      <c r="FP37" s="225"/>
      <c r="FQ37" s="225"/>
      <c r="FR37" s="225"/>
      <c r="FS37" s="225"/>
      <c r="FT37" s="225"/>
      <c r="FU37" s="225"/>
      <c r="FV37" s="225"/>
      <c r="FW37" s="225"/>
      <c r="FX37" s="225"/>
      <c r="FY37" s="225"/>
      <c r="FZ37" s="225"/>
      <c r="GA37" s="225"/>
      <c r="GB37" s="225"/>
      <c r="GC37" s="225"/>
      <c r="GD37" s="225"/>
      <c r="GE37" s="225"/>
      <c r="GF37" s="225"/>
      <c r="GG37" s="225"/>
      <c r="GH37" s="225"/>
      <c r="GI37" s="225"/>
      <c r="GJ37" s="225"/>
      <c r="GK37" s="225"/>
      <c r="GL37" s="225"/>
      <c r="GM37" s="225"/>
      <c r="GN37" s="225"/>
      <c r="GO37" s="225"/>
      <c r="GP37" s="225"/>
      <c r="GQ37" s="225"/>
      <c r="GR37" s="225"/>
      <c r="GS37" s="225"/>
      <c r="GT37" s="225"/>
      <c r="GU37" s="225"/>
      <c r="GV37" s="225"/>
      <c r="GW37" s="225"/>
      <c r="GX37" s="225"/>
      <c r="GY37" s="225"/>
      <c r="GZ37" s="225"/>
      <c r="HA37" s="225"/>
      <c r="HB37" s="225"/>
      <c r="HC37" s="225"/>
      <c r="HD37" s="225"/>
      <c r="HE37" s="225"/>
      <c r="HF37" s="225"/>
      <c r="HG37" s="225"/>
      <c r="HH37" s="225"/>
      <c r="HI37" s="225"/>
      <c r="HJ37" s="225"/>
      <c r="HK37" s="225"/>
      <c r="HL37" s="225"/>
      <c r="HM37" s="225"/>
      <c r="HN37" s="225"/>
      <c r="HO37" s="225"/>
      <c r="HP37" s="225"/>
      <c r="HQ37" s="225"/>
      <c r="HR37" s="225"/>
      <c r="HS37" s="225"/>
      <c r="HT37" s="225"/>
      <c r="HU37" s="225"/>
      <c r="HV37" s="225"/>
      <c r="HW37" s="225"/>
      <c r="HX37" s="225"/>
      <c r="HY37" s="225"/>
      <c r="HZ37" s="225"/>
      <c r="IA37" s="225"/>
      <c r="IB37" s="225"/>
      <c r="IC37" s="225"/>
      <c r="ID37" s="225"/>
      <c r="IE37" s="225"/>
      <c r="IF37" s="225"/>
      <c r="IG37" s="225"/>
      <c r="IH37" s="225"/>
      <c r="II37" s="225"/>
      <c r="IJ37" s="225"/>
      <c r="IK37" s="225"/>
      <c r="IL37" s="225"/>
      <c r="IM37" s="225"/>
      <c r="IN37" s="225"/>
      <c r="IO37" s="225"/>
      <c r="IP37" s="225"/>
    </row>
    <row r="38" spans="1:250" ht="23.45" customHeight="1">
      <c r="A38" s="188"/>
      <c r="B38" s="198"/>
      <c r="C38" s="26"/>
      <c r="D38" s="502"/>
      <c r="E38" s="503"/>
      <c r="F38" s="503"/>
      <c r="G38" s="503"/>
      <c r="H38" s="503"/>
      <c r="I38" s="503"/>
      <c r="J38" s="503"/>
      <c r="K38" s="504"/>
      <c r="L38" s="27"/>
      <c r="M38" s="92"/>
      <c r="N38" s="119" t="str">
        <f t="shared" si="0"/>
        <v/>
      </c>
      <c r="O38" s="38"/>
      <c r="P38" s="225"/>
      <c r="R38" s="233" t="s">
        <v>36</v>
      </c>
      <c r="S38" s="226"/>
      <c r="T38" s="226"/>
      <c r="U38" s="226"/>
      <c r="V38" s="226"/>
      <c r="W38" s="226"/>
      <c r="X38" s="226"/>
      <c r="Y38" s="226"/>
      <c r="Z38" s="226"/>
      <c r="AA38" s="226"/>
      <c r="AB38" s="227"/>
      <c r="AC38" s="227"/>
      <c r="AD38" s="227"/>
      <c r="AE38" s="227"/>
      <c r="AF38" s="227"/>
      <c r="AG38" s="227"/>
      <c r="AH38" s="227"/>
      <c r="AI38" s="227"/>
      <c r="AJ38" s="227"/>
      <c r="AK38" s="227"/>
      <c r="AL38" s="227"/>
      <c r="AM38" s="227"/>
      <c r="AN38" s="227"/>
      <c r="AO38" s="227"/>
      <c r="AP38" s="227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</row>
    <row r="39" spans="1:250" ht="23.45" customHeight="1">
      <c r="A39" s="188"/>
      <c r="B39" s="198"/>
      <c r="C39" s="26"/>
      <c r="D39" s="502"/>
      <c r="E39" s="503"/>
      <c r="F39" s="503"/>
      <c r="G39" s="503"/>
      <c r="H39" s="503"/>
      <c r="I39" s="503"/>
      <c r="J39" s="503"/>
      <c r="K39" s="504"/>
      <c r="L39" s="27"/>
      <c r="M39" s="92"/>
      <c r="N39" s="119" t="str">
        <f t="shared" si="0"/>
        <v/>
      </c>
      <c r="O39" s="38"/>
      <c r="P39" s="225"/>
      <c r="R39" s="233">
        <v>1</v>
      </c>
      <c r="S39" s="226"/>
      <c r="T39" s="226"/>
      <c r="U39" s="226"/>
      <c r="V39" s="226"/>
      <c r="W39" s="226"/>
      <c r="X39" s="226"/>
      <c r="Y39" s="226"/>
      <c r="Z39" s="226"/>
      <c r="AA39" s="226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5"/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5"/>
      <c r="BJ39" s="225"/>
      <c r="BK39" s="225"/>
      <c r="BL39" s="225"/>
      <c r="BM39" s="225"/>
      <c r="BN39" s="225"/>
      <c r="BO39" s="225"/>
      <c r="BP39" s="225"/>
      <c r="BQ39" s="225"/>
      <c r="BR39" s="225"/>
      <c r="BS39" s="225"/>
      <c r="BT39" s="225"/>
      <c r="BU39" s="225"/>
      <c r="BV39" s="225"/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5"/>
      <c r="CO39" s="225"/>
      <c r="CP39" s="225"/>
      <c r="CQ39" s="225"/>
      <c r="CR39" s="225"/>
      <c r="CS39" s="225"/>
      <c r="CT39" s="225"/>
      <c r="CU39" s="225"/>
      <c r="CV39" s="225"/>
      <c r="CW39" s="225"/>
      <c r="CX39" s="225"/>
      <c r="CY39" s="225"/>
      <c r="CZ39" s="225"/>
      <c r="DA39" s="225"/>
      <c r="DB39" s="225"/>
      <c r="DC39" s="225"/>
      <c r="DD39" s="225"/>
      <c r="DE39" s="225"/>
      <c r="DF39" s="225"/>
      <c r="DG39" s="225"/>
      <c r="DH39" s="225"/>
      <c r="DI39" s="225"/>
      <c r="DJ39" s="225"/>
      <c r="DK39" s="225"/>
      <c r="DL39" s="225"/>
      <c r="DM39" s="225"/>
      <c r="DN39" s="225"/>
      <c r="DO39" s="225"/>
      <c r="DP39" s="225"/>
      <c r="DQ39" s="225"/>
      <c r="DR39" s="225"/>
      <c r="DS39" s="225"/>
      <c r="DT39" s="225"/>
      <c r="DU39" s="225"/>
      <c r="DV39" s="225"/>
      <c r="DW39" s="225"/>
      <c r="DX39" s="225"/>
      <c r="DY39" s="225"/>
      <c r="DZ39" s="225"/>
      <c r="EA39" s="225"/>
      <c r="EB39" s="225"/>
      <c r="EC39" s="225"/>
      <c r="ED39" s="225"/>
      <c r="EE39" s="225"/>
      <c r="EF39" s="225"/>
      <c r="EG39" s="225"/>
      <c r="EH39" s="225"/>
      <c r="EI39" s="225"/>
      <c r="EJ39" s="225"/>
      <c r="EK39" s="225"/>
      <c r="EL39" s="225"/>
      <c r="EM39" s="225"/>
      <c r="EN39" s="225"/>
      <c r="EO39" s="225"/>
      <c r="EP39" s="225"/>
      <c r="EQ39" s="225"/>
      <c r="ER39" s="225"/>
      <c r="ES39" s="225"/>
      <c r="ET39" s="225"/>
      <c r="EU39" s="225"/>
      <c r="EV39" s="225"/>
      <c r="EW39" s="225"/>
      <c r="EX39" s="225"/>
      <c r="EY39" s="225"/>
      <c r="EZ39" s="225"/>
      <c r="FA39" s="225"/>
      <c r="FB39" s="225"/>
      <c r="FC39" s="225"/>
      <c r="FD39" s="225"/>
      <c r="FE39" s="225"/>
      <c r="FF39" s="225"/>
      <c r="FG39" s="225"/>
      <c r="FH39" s="225"/>
      <c r="FI39" s="225"/>
      <c r="FJ39" s="225"/>
      <c r="FK39" s="225"/>
      <c r="FL39" s="225"/>
      <c r="FM39" s="225"/>
      <c r="FN39" s="225"/>
      <c r="FO39" s="225"/>
      <c r="FP39" s="225"/>
      <c r="FQ39" s="225"/>
      <c r="FR39" s="225"/>
      <c r="FS39" s="225"/>
      <c r="FT39" s="225"/>
      <c r="FU39" s="225"/>
      <c r="FV39" s="225"/>
      <c r="FW39" s="225"/>
      <c r="FX39" s="225"/>
      <c r="FY39" s="225"/>
      <c r="FZ39" s="225"/>
      <c r="GA39" s="225"/>
      <c r="GB39" s="225"/>
      <c r="GC39" s="225"/>
      <c r="GD39" s="225"/>
      <c r="GE39" s="225"/>
      <c r="GF39" s="225"/>
      <c r="GG39" s="225"/>
      <c r="GH39" s="225"/>
      <c r="GI39" s="225"/>
      <c r="GJ39" s="225"/>
      <c r="GK39" s="225"/>
      <c r="GL39" s="225"/>
      <c r="GM39" s="225"/>
      <c r="GN39" s="225"/>
      <c r="GO39" s="225"/>
      <c r="GP39" s="225"/>
      <c r="GQ39" s="225"/>
      <c r="GR39" s="225"/>
      <c r="GS39" s="225"/>
      <c r="GT39" s="225"/>
      <c r="GU39" s="225"/>
      <c r="GV39" s="225"/>
      <c r="GW39" s="225"/>
      <c r="GX39" s="225"/>
      <c r="GY39" s="225"/>
      <c r="GZ39" s="225"/>
      <c r="HA39" s="225"/>
      <c r="HB39" s="225"/>
      <c r="HC39" s="225"/>
      <c r="HD39" s="225"/>
      <c r="HE39" s="225"/>
      <c r="HF39" s="225"/>
      <c r="HG39" s="225"/>
      <c r="HH39" s="225"/>
      <c r="HI39" s="225"/>
      <c r="HJ39" s="225"/>
      <c r="HK39" s="225"/>
      <c r="HL39" s="225"/>
      <c r="HM39" s="225"/>
      <c r="HN39" s="225"/>
      <c r="HO39" s="225"/>
      <c r="HP39" s="225"/>
      <c r="HQ39" s="225"/>
      <c r="HR39" s="225"/>
      <c r="HS39" s="225"/>
      <c r="HT39" s="225"/>
      <c r="HU39" s="225"/>
      <c r="HV39" s="225"/>
      <c r="HW39" s="225"/>
      <c r="HX39" s="225"/>
      <c r="HY39" s="225"/>
      <c r="HZ39" s="225"/>
      <c r="IA39" s="225"/>
      <c r="IB39" s="225"/>
      <c r="IC39" s="225"/>
      <c r="ID39" s="225"/>
      <c r="IE39" s="225"/>
      <c r="IF39" s="225"/>
      <c r="IG39" s="225"/>
      <c r="IH39" s="225"/>
      <c r="II39" s="225"/>
      <c r="IJ39" s="225"/>
      <c r="IK39" s="225"/>
      <c r="IL39" s="225"/>
      <c r="IM39" s="225"/>
      <c r="IN39" s="225"/>
      <c r="IO39" s="225"/>
      <c r="IP39" s="225"/>
    </row>
    <row r="40" spans="1:250" ht="23.45" customHeight="1">
      <c r="A40" s="188"/>
      <c r="B40" s="198"/>
      <c r="C40" s="26"/>
      <c r="D40" s="502"/>
      <c r="E40" s="503"/>
      <c r="F40" s="503"/>
      <c r="G40" s="503"/>
      <c r="H40" s="503"/>
      <c r="I40" s="503"/>
      <c r="J40" s="503"/>
      <c r="K40" s="504"/>
      <c r="L40" s="27"/>
      <c r="M40" s="92"/>
      <c r="N40" s="119" t="str">
        <f t="shared" si="0"/>
        <v/>
      </c>
      <c r="O40" s="38"/>
      <c r="P40" s="225"/>
      <c r="R40" s="229" t="s">
        <v>37</v>
      </c>
      <c r="S40" s="226"/>
      <c r="T40" s="226"/>
      <c r="U40" s="226"/>
      <c r="V40" s="226"/>
      <c r="W40" s="226"/>
      <c r="X40" s="226"/>
      <c r="Y40" s="226"/>
      <c r="Z40" s="226"/>
      <c r="AA40" s="226"/>
      <c r="AB40" s="227"/>
      <c r="AC40" s="227"/>
      <c r="AD40" s="227"/>
      <c r="AE40" s="227"/>
      <c r="AF40" s="227"/>
      <c r="AG40" s="227"/>
      <c r="AH40" s="227"/>
      <c r="AI40" s="227"/>
      <c r="AJ40" s="227"/>
      <c r="AK40" s="227"/>
      <c r="AL40" s="227"/>
      <c r="AM40" s="227"/>
      <c r="AN40" s="227"/>
      <c r="AO40" s="227"/>
      <c r="AP40" s="227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</row>
    <row r="41" spans="1:250" ht="23.45" customHeight="1">
      <c r="A41" s="188"/>
      <c r="B41" s="198"/>
      <c r="C41" s="26"/>
      <c r="D41" s="502"/>
      <c r="E41" s="503"/>
      <c r="F41" s="503"/>
      <c r="G41" s="503"/>
      <c r="H41" s="503"/>
      <c r="I41" s="503"/>
      <c r="J41" s="503"/>
      <c r="K41" s="504"/>
      <c r="L41" s="27"/>
      <c r="M41" s="92"/>
      <c r="N41" s="119" t="str">
        <f t="shared" si="0"/>
        <v/>
      </c>
      <c r="O41" s="38"/>
      <c r="P41" s="225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7"/>
      <c r="AC41" s="227"/>
      <c r="AD41" s="227"/>
      <c r="AE41" s="227"/>
      <c r="AF41" s="227"/>
      <c r="AG41" s="227"/>
      <c r="AH41" s="227"/>
      <c r="AI41" s="227"/>
      <c r="AJ41" s="227"/>
      <c r="AK41" s="227"/>
      <c r="AL41" s="227"/>
      <c r="AM41" s="227"/>
      <c r="AN41" s="227"/>
      <c r="AO41" s="227"/>
      <c r="AP41" s="227"/>
      <c r="AQ41" s="225"/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5"/>
      <c r="BJ41" s="225"/>
      <c r="BK41" s="225"/>
      <c r="BL41" s="225"/>
      <c r="BM41" s="225"/>
      <c r="BN41" s="225"/>
      <c r="BO41" s="225"/>
      <c r="BP41" s="225"/>
      <c r="BQ41" s="225"/>
      <c r="BR41" s="225"/>
      <c r="BS41" s="225"/>
      <c r="BT41" s="225"/>
      <c r="BU41" s="225"/>
      <c r="BV41" s="225"/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5"/>
      <c r="CO41" s="225"/>
      <c r="CP41" s="225"/>
      <c r="CQ41" s="225"/>
      <c r="CR41" s="225"/>
      <c r="CS41" s="225"/>
      <c r="CT41" s="225"/>
      <c r="CU41" s="225"/>
      <c r="CV41" s="225"/>
      <c r="CW41" s="225"/>
      <c r="CX41" s="225"/>
      <c r="CY41" s="225"/>
      <c r="CZ41" s="225"/>
      <c r="DA41" s="225"/>
      <c r="DB41" s="225"/>
      <c r="DC41" s="225"/>
      <c r="DD41" s="225"/>
      <c r="DE41" s="225"/>
      <c r="DF41" s="225"/>
      <c r="DG41" s="225"/>
      <c r="DH41" s="225"/>
      <c r="DI41" s="225"/>
      <c r="DJ41" s="225"/>
      <c r="DK41" s="225"/>
      <c r="DL41" s="225"/>
      <c r="DM41" s="225"/>
      <c r="DN41" s="225"/>
      <c r="DO41" s="225"/>
      <c r="DP41" s="225"/>
      <c r="DQ41" s="225"/>
      <c r="DR41" s="225"/>
      <c r="DS41" s="225"/>
      <c r="DT41" s="225"/>
      <c r="DU41" s="225"/>
      <c r="DV41" s="225"/>
      <c r="DW41" s="225"/>
      <c r="DX41" s="225"/>
      <c r="DY41" s="225"/>
      <c r="DZ41" s="225"/>
      <c r="EA41" s="225"/>
      <c r="EB41" s="225"/>
      <c r="EC41" s="225"/>
      <c r="ED41" s="225"/>
      <c r="EE41" s="225"/>
      <c r="EF41" s="225"/>
      <c r="EG41" s="225"/>
      <c r="EH41" s="225"/>
      <c r="EI41" s="225"/>
      <c r="EJ41" s="225"/>
      <c r="EK41" s="225"/>
      <c r="EL41" s="225"/>
      <c r="EM41" s="225"/>
      <c r="EN41" s="225"/>
      <c r="EO41" s="225"/>
      <c r="EP41" s="225"/>
      <c r="EQ41" s="225"/>
      <c r="ER41" s="225"/>
      <c r="ES41" s="225"/>
      <c r="ET41" s="225"/>
      <c r="EU41" s="225"/>
      <c r="EV41" s="225"/>
      <c r="EW41" s="225"/>
      <c r="EX41" s="225"/>
      <c r="EY41" s="225"/>
      <c r="EZ41" s="225"/>
      <c r="FA41" s="225"/>
      <c r="FB41" s="225"/>
      <c r="FC41" s="225"/>
      <c r="FD41" s="225"/>
      <c r="FE41" s="225"/>
      <c r="FF41" s="225"/>
      <c r="FG41" s="225"/>
      <c r="FH41" s="225"/>
      <c r="FI41" s="225"/>
      <c r="FJ41" s="225"/>
      <c r="FK41" s="225"/>
      <c r="FL41" s="225"/>
      <c r="FM41" s="225"/>
      <c r="FN41" s="225"/>
      <c r="FO41" s="225"/>
      <c r="FP41" s="225"/>
      <c r="FQ41" s="225"/>
      <c r="FR41" s="225"/>
      <c r="FS41" s="225"/>
      <c r="FT41" s="225"/>
      <c r="FU41" s="225"/>
      <c r="FV41" s="225"/>
      <c r="FW41" s="225"/>
      <c r="FX41" s="225"/>
      <c r="FY41" s="225"/>
      <c r="FZ41" s="225"/>
      <c r="GA41" s="225"/>
      <c r="GB41" s="225"/>
      <c r="GC41" s="225"/>
      <c r="GD41" s="225"/>
      <c r="GE41" s="225"/>
      <c r="GF41" s="225"/>
      <c r="GG41" s="225"/>
      <c r="GH41" s="225"/>
      <c r="GI41" s="225"/>
      <c r="GJ41" s="225"/>
      <c r="GK41" s="225"/>
      <c r="GL41" s="225"/>
      <c r="GM41" s="225"/>
      <c r="GN41" s="225"/>
      <c r="GO41" s="225"/>
      <c r="GP41" s="225"/>
      <c r="GQ41" s="225"/>
      <c r="GR41" s="225"/>
      <c r="GS41" s="225"/>
      <c r="GT41" s="225"/>
      <c r="GU41" s="225"/>
      <c r="GV41" s="225"/>
      <c r="GW41" s="225"/>
      <c r="GX41" s="225"/>
      <c r="GY41" s="225"/>
      <c r="GZ41" s="225"/>
      <c r="HA41" s="225"/>
      <c r="HB41" s="225"/>
      <c r="HC41" s="225"/>
      <c r="HD41" s="225"/>
      <c r="HE41" s="225"/>
      <c r="HF41" s="225"/>
      <c r="HG41" s="225"/>
      <c r="HH41" s="225"/>
      <c r="HI41" s="225"/>
      <c r="HJ41" s="225"/>
      <c r="HK41" s="225"/>
      <c r="HL41" s="225"/>
      <c r="HM41" s="225"/>
      <c r="HN41" s="225"/>
      <c r="HO41" s="225"/>
      <c r="HP41" s="225"/>
      <c r="HQ41" s="225"/>
      <c r="HR41" s="225"/>
      <c r="HS41" s="225"/>
      <c r="HT41" s="225"/>
      <c r="HU41" s="225"/>
      <c r="HV41" s="225"/>
      <c r="HW41" s="225"/>
      <c r="HX41" s="225"/>
      <c r="HY41" s="225"/>
      <c r="HZ41" s="225"/>
      <c r="IA41" s="225"/>
      <c r="IB41" s="225"/>
      <c r="IC41" s="225"/>
      <c r="ID41" s="225"/>
      <c r="IE41" s="225"/>
      <c r="IF41" s="225"/>
      <c r="IG41" s="225"/>
      <c r="IH41" s="225"/>
      <c r="II41" s="225"/>
      <c r="IJ41" s="225"/>
      <c r="IK41" s="225"/>
      <c r="IL41" s="225"/>
      <c r="IM41" s="225"/>
      <c r="IN41" s="225"/>
      <c r="IO41" s="225"/>
      <c r="IP41" s="225"/>
    </row>
    <row r="42" spans="1:250" ht="23.45" customHeight="1">
      <c r="A42" s="188"/>
      <c r="B42" s="198"/>
      <c r="C42" s="26"/>
      <c r="D42" s="502"/>
      <c r="E42" s="503"/>
      <c r="F42" s="503"/>
      <c r="G42" s="503"/>
      <c r="H42" s="503"/>
      <c r="I42" s="503"/>
      <c r="J42" s="503"/>
      <c r="K42" s="504"/>
      <c r="L42" s="27"/>
      <c r="M42" s="92"/>
      <c r="N42" s="119" t="str">
        <f t="shared" si="0"/>
        <v/>
      </c>
      <c r="O42" s="38"/>
      <c r="P42" s="225"/>
      <c r="Q42" s="332"/>
      <c r="R42" s="338" t="s">
        <v>70</v>
      </c>
      <c r="S42" s="226"/>
      <c r="T42" s="226"/>
      <c r="U42" s="226"/>
      <c r="V42" s="226"/>
      <c r="W42" s="226"/>
      <c r="X42" s="226"/>
      <c r="Y42" s="226"/>
      <c r="Z42" s="226"/>
      <c r="AA42" s="226"/>
      <c r="AB42" s="227"/>
      <c r="AC42" s="227"/>
      <c r="AD42" s="227"/>
      <c r="AE42" s="227"/>
      <c r="AF42" s="227"/>
      <c r="AG42" s="227"/>
      <c r="AH42" s="227"/>
      <c r="AI42" s="227"/>
      <c r="AJ42" s="227"/>
      <c r="AK42" s="227"/>
      <c r="AL42" s="227"/>
      <c r="AM42" s="227"/>
      <c r="AN42" s="227"/>
      <c r="AO42" s="227"/>
      <c r="AP42" s="227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</row>
    <row r="43" spans="1:250" ht="23.45" customHeight="1">
      <c r="A43" s="188"/>
      <c r="B43" s="198"/>
      <c r="C43" s="26"/>
      <c r="D43" s="502"/>
      <c r="E43" s="503"/>
      <c r="F43" s="503"/>
      <c r="G43" s="503"/>
      <c r="H43" s="503"/>
      <c r="I43" s="503"/>
      <c r="J43" s="503"/>
      <c r="K43" s="504"/>
      <c r="L43" s="27"/>
      <c r="M43" s="92"/>
      <c r="N43" s="119" t="str">
        <f t="shared" si="0"/>
        <v/>
      </c>
      <c r="O43" s="38"/>
      <c r="P43" s="225"/>
      <c r="Q43" s="333">
        <v>46</v>
      </c>
      <c r="R43" s="230" t="s">
        <v>65</v>
      </c>
      <c r="S43" s="226"/>
      <c r="T43" s="226"/>
      <c r="U43" s="226"/>
      <c r="V43" s="226"/>
      <c r="W43" s="226"/>
      <c r="X43" s="226"/>
      <c r="Y43" s="226"/>
      <c r="Z43" s="226"/>
      <c r="AA43" s="226"/>
      <c r="AB43" s="227"/>
      <c r="AC43" s="227"/>
      <c r="AD43" s="227"/>
      <c r="AE43" s="227"/>
      <c r="AF43" s="227"/>
      <c r="AG43" s="227"/>
      <c r="AH43" s="227"/>
      <c r="AI43" s="227"/>
      <c r="AJ43" s="227"/>
      <c r="AK43" s="227"/>
      <c r="AL43" s="227"/>
      <c r="AM43" s="227"/>
      <c r="AN43" s="227"/>
      <c r="AO43" s="227"/>
      <c r="AP43" s="227"/>
      <c r="AQ43" s="225"/>
      <c r="AR43" s="225"/>
      <c r="AS43" s="225"/>
      <c r="AT43" s="225"/>
      <c r="AU43" s="225"/>
      <c r="AV43" s="225"/>
      <c r="AW43" s="225"/>
      <c r="AX43" s="225"/>
      <c r="AY43" s="225"/>
      <c r="AZ43" s="225"/>
      <c r="BA43" s="225"/>
      <c r="BB43" s="225"/>
      <c r="BC43" s="225"/>
      <c r="BD43" s="225"/>
      <c r="BE43" s="225"/>
      <c r="BF43" s="225"/>
      <c r="BG43" s="225"/>
      <c r="BH43" s="225"/>
      <c r="BI43" s="225"/>
      <c r="BJ43" s="225"/>
      <c r="BK43" s="225"/>
      <c r="BL43" s="225"/>
      <c r="BM43" s="225"/>
      <c r="BN43" s="225"/>
      <c r="BO43" s="225"/>
      <c r="BP43" s="225"/>
      <c r="BQ43" s="225"/>
      <c r="BR43" s="225"/>
      <c r="BS43" s="225"/>
      <c r="BT43" s="225"/>
      <c r="BU43" s="225"/>
      <c r="BV43" s="225"/>
      <c r="BW43" s="225"/>
      <c r="BX43" s="225"/>
      <c r="BY43" s="225"/>
      <c r="BZ43" s="225"/>
      <c r="CA43" s="225"/>
      <c r="CB43" s="225"/>
      <c r="CC43" s="225"/>
      <c r="CD43" s="225"/>
      <c r="CE43" s="225"/>
      <c r="CF43" s="225"/>
      <c r="CG43" s="225"/>
      <c r="CH43" s="225"/>
      <c r="CI43" s="225"/>
      <c r="CJ43" s="225"/>
      <c r="CK43" s="225"/>
      <c r="CL43" s="225"/>
      <c r="CM43" s="225"/>
      <c r="CN43" s="225"/>
      <c r="CO43" s="225"/>
      <c r="CP43" s="225"/>
      <c r="CQ43" s="225"/>
      <c r="CR43" s="225"/>
      <c r="CS43" s="225"/>
      <c r="CT43" s="225"/>
      <c r="CU43" s="225"/>
      <c r="CV43" s="225"/>
      <c r="CW43" s="225"/>
      <c r="CX43" s="225"/>
      <c r="CY43" s="225"/>
      <c r="CZ43" s="225"/>
      <c r="DA43" s="225"/>
      <c r="DB43" s="225"/>
      <c r="DC43" s="225"/>
      <c r="DD43" s="225"/>
      <c r="DE43" s="225"/>
      <c r="DF43" s="225"/>
      <c r="DG43" s="225"/>
      <c r="DH43" s="225"/>
      <c r="DI43" s="225"/>
      <c r="DJ43" s="225"/>
      <c r="DK43" s="225"/>
      <c r="DL43" s="225"/>
      <c r="DM43" s="225"/>
      <c r="DN43" s="225"/>
      <c r="DO43" s="225"/>
      <c r="DP43" s="225"/>
      <c r="DQ43" s="225"/>
      <c r="DR43" s="225"/>
      <c r="DS43" s="225"/>
      <c r="DT43" s="225"/>
      <c r="DU43" s="225"/>
      <c r="DV43" s="225"/>
      <c r="DW43" s="225"/>
      <c r="DX43" s="225"/>
      <c r="DY43" s="225"/>
      <c r="DZ43" s="225"/>
      <c r="EA43" s="225"/>
      <c r="EB43" s="225"/>
      <c r="EC43" s="225"/>
      <c r="ED43" s="225"/>
      <c r="EE43" s="225"/>
      <c r="EF43" s="225"/>
      <c r="EG43" s="225"/>
      <c r="EH43" s="225"/>
      <c r="EI43" s="225"/>
      <c r="EJ43" s="225"/>
      <c r="EK43" s="225"/>
      <c r="EL43" s="225"/>
      <c r="EM43" s="225"/>
      <c r="EN43" s="225"/>
      <c r="EO43" s="225"/>
      <c r="EP43" s="225"/>
      <c r="EQ43" s="225"/>
      <c r="ER43" s="225"/>
      <c r="ES43" s="225"/>
      <c r="ET43" s="225"/>
      <c r="EU43" s="225"/>
      <c r="EV43" s="225"/>
      <c r="EW43" s="225"/>
      <c r="EX43" s="225"/>
      <c r="EY43" s="225"/>
      <c r="EZ43" s="225"/>
      <c r="FA43" s="225"/>
      <c r="FB43" s="225"/>
      <c r="FC43" s="225"/>
      <c r="FD43" s="225"/>
      <c r="FE43" s="225"/>
      <c r="FF43" s="225"/>
      <c r="FG43" s="225"/>
      <c r="FH43" s="225"/>
      <c r="FI43" s="225"/>
      <c r="FJ43" s="225"/>
      <c r="FK43" s="225"/>
      <c r="FL43" s="225"/>
      <c r="FM43" s="225"/>
      <c r="FN43" s="225"/>
      <c r="FO43" s="225"/>
      <c r="FP43" s="225"/>
      <c r="FQ43" s="225"/>
      <c r="FR43" s="225"/>
      <c r="FS43" s="225"/>
      <c r="FT43" s="225"/>
      <c r="FU43" s="225"/>
      <c r="FV43" s="225"/>
      <c r="FW43" s="225"/>
      <c r="FX43" s="225"/>
      <c r="FY43" s="225"/>
      <c r="FZ43" s="225"/>
      <c r="GA43" s="225"/>
      <c r="GB43" s="225"/>
      <c r="GC43" s="225"/>
      <c r="GD43" s="225"/>
      <c r="GE43" s="225"/>
      <c r="GF43" s="225"/>
      <c r="GG43" s="225"/>
      <c r="GH43" s="225"/>
      <c r="GI43" s="225"/>
      <c r="GJ43" s="225"/>
      <c r="GK43" s="225"/>
      <c r="GL43" s="225"/>
      <c r="GM43" s="225"/>
      <c r="GN43" s="225"/>
      <c r="GO43" s="225"/>
      <c r="GP43" s="225"/>
      <c r="GQ43" s="225"/>
      <c r="GR43" s="225"/>
      <c r="GS43" s="225"/>
      <c r="GT43" s="225"/>
      <c r="GU43" s="225"/>
      <c r="GV43" s="225"/>
      <c r="GW43" s="225"/>
      <c r="GX43" s="225"/>
      <c r="GY43" s="225"/>
      <c r="GZ43" s="225"/>
      <c r="HA43" s="225"/>
      <c r="HB43" s="225"/>
      <c r="HC43" s="225"/>
      <c r="HD43" s="225"/>
      <c r="HE43" s="225"/>
      <c r="HF43" s="225"/>
      <c r="HG43" s="225"/>
      <c r="HH43" s="225"/>
      <c r="HI43" s="225"/>
      <c r="HJ43" s="225"/>
      <c r="HK43" s="225"/>
      <c r="HL43" s="225"/>
      <c r="HM43" s="225"/>
      <c r="HN43" s="225"/>
      <c r="HO43" s="225"/>
      <c r="HP43" s="225"/>
      <c r="HQ43" s="225"/>
      <c r="HR43" s="225"/>
      <c r="HS43" s="225"/>
      <c r="HT43" s="225"/>
      <c r="HU43" s="225"/>
      <c r="HV43" s="225"/>
      <c r="HW43" s="225"/>
      <c r="HX43" s="225"/>
      <c r="HY43" s="225"/>
      <c r="HZ43" s="225"/>
      <c r="IA43" s="225"/>
      <c r="IB43" s="225"/>
      <c r="IC43" s="225"/>
      <c r="ID43" s="225"/>
      <c r="IE43" s="225"/>
      <c r="IF43" s="225"/>
      <c r="IG43" s="225"/>
      <c r="IH43" s="225"/>
      <c r="II43" s="225"/>
      <c r="IJ43" s="225"/>
      <c r="IK43" s="225"/>
      <c r="IL43" s="225"/>
      <c r="IM43" s="225"/>
      <c r="IN43" s="225"/>
      <c r="IO43" s="225"/>
      <c r="IP43" s="225"/>
    </row>
    <row r="44" spans="1:250" ht="23.45" customHeight="1">
      <c r="A44" s="188"/>
      <c r="B44" s="198"/>
      <c r="C44" s="26"/>
      <c r="D44" s="502"/>
      <c r="E44" s="503"/>
      <c r="F44" s="503"/>
      <c r="G44" s="503"/>
      <c r="H44" s="503"/>
      <c r="I44" s="503"/>
      <c r="J44" s="503"/>
      <c r="K44" s="504"/>
      <c r="L44" s="27"/>
      <c r="M44" s="92"/>
      <c r="N44" s="119" t="str">
        <f t="shared" si="0"/>
        <v/>
      </c>
      <c r="O44" s="38"/>
      <c r="P44" s="225"/>
      <c r="Q44" s="333">
        <v>47</v>
      </c>
      <c r="R44" s="230" t="s">
        <v>66</v>
      </c>
      <c r="S44" s="226"/>
      <c r="T44" s="226"/>
      <c r="U44" s="226"/>
      <c r="V44" s="226"/>
      <c r="W44" s="226"/>
      <c r="X44" s="226"/>
      <c r="Y44" s="226"/>
      <c r="Z44" s="226"/>
      <c r="AA44" s="226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</row>
    <row r="45" spans="1:250" ht="23.45" customHeight="1">
      <c r="A45" s="188"/>
      <c r="B45" s="198"/>
      <c r="C45" s="26"/>
      <c r="D45" s="502"/>
      <c r="E45" s="503"/>
      <c r="F45" s="503"/>
      <c r="G45" s="503"/>
      <c r="H45" s="503"/>
      <c r="I45" s="503"/>
      <c r="J45" s="503"/>
      <c r="K45" s="504"/>
      <c r="L45" s="27"/>
      <c r="M45" s="92"/>
      <c r="N45" s="119" t="str">
        <f t="shared" si="0"/>
        <v/>
      </c>
      <c r="O45" s="38"/>
      <c r="P45" s="225"/>
      <c r="Q45" s="333">
        <v>48</v>
      </c>
      <c r="R45" s="230" t="s">
        <v>68</v>
      </c>
      <c r="S45" s="226"/>
      <c r="T45" s="226"/>
      <c r="U45" s="226"/>
      <c r="V45" s="226"/>
      <c r="W45" s="226"/>
      <c r="X45" s="226"/>
      <c r="Y45" s="226"/>
      <c r="Z45" s="226"/>
      <c r="AA45" s="226"/>
      <c r="AB45" s="227"/>
      <c r="AC45" s="227"/>
      <c r="AD45" s="227"/>
      <c r="AE45" s="227"/>
      <c r="AF45" s="227"/>
      <c r="AG45" s="227"/>
      <c r="AH45" s="227"/>
      <c r="AI45" s="227"/>
      <c r="AJ45" s="227"/>
      <c r="AK45" s="227"/>
      <c r="AL45" s="227"/>
      <c r="AM45" s="227"/>
      <c r="AN45" s="227"/>
      <c r="AO45" s="227"/>
      <c r="AP45" s="227"/>
      <c r="AQ45" s="225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25"/>
      <c r="BL45" s="225"/>
      <c r="BM45" s="225"/>
      <c r="BN45" s="225"/>
      <c r="BO45" s="225"/>
      <c r="BP45" s="225"/>
      <c r="BQ45" s="225"/>
      <c r="BR45" s="225"/>
      <c r="BS45" s="225"/>
      <c r="BT45" s="225"/>
      <c r="BU45" s="225"/>
      <c r="BV45" s="225"/>
      <c r="BW45" s="225"/>
      <c r="BX45" s="225"/>
      <c r="BY45" s="225"/>
      <c r="BZ45" s="225"/>
      <c r="CA45" s="225"/>
      <c r="CB45" s="225"/>
      <c r="CC45" s="225"/>
      <c r="CD45" s="225"/>
      <c r="CE45" s="225"/>
      <c r="CF45" s="225"/>
      <c r="CG45" s="225"/>
      <c r="CH45" s="225"/>
      <c r="CI45" s="225"/>
      <c r="CJ45" s="225"/>
      <c r="CK45" s="225"/>
      <c r="CL45" s="225"/>
      <c r="CM45" s="225"/>
      <c r="CN45" s="225"/>
      <c r="CO45" s="225"/>
      <c r="CP45" s="225"/>
      <c r="CQ45" s="225"/>
      <c r="CR45" s="225"/>
      <c r="CS45" s="225"/>
      <c r="CT45" s="225"/>
      <c r="CU45" s="225"/>
      <c r="CV45" s="225"/>
      <c r="CW45" s="225"/>
      <c r="CX45" s="225"/>
      <c r="CY45" s="225"/>
      <c r="CZ45" s="225"/>
      <c r="DA45" s="225"/>
      <c r="DB45" s="225"/>
      <c r="DC45" s="225"/>
      <c r="DD45" s="225"/>
      <c r="DE45" s="225"/>
      <c r="DF45" s="225"/>
      <c r="DG45" s="225"/>
      <c r="DH45" s="225"/>
      <c r="DI45" s="225"/>
      <c r="DJ45" s="225"/>
      <c r="DK45" s="225"/>
      <c r="DL45" s="225"/>
      <c r="DM45" s="225"/>
      <c r="DN45" s="225"/>
      <c r="DO45" s="225"/>
      <c r="DP45" s="225"/>
      <c r="DQ45" s="225"/>
      <c r="DR45" s="225"/>
      <c r="DS45" s="225"/>
      <c r="DT45" s="225"/>
      <c r="DU45" s="225"/>
      <c r="DV45" s="225"/>
      <c r="DW45" s="225"/>
      <c r="DX45" s="225"/>
      <c r="DY45" s="225"/>
      <c r="DZ45" s="225"/>
      <c r="EA45" s="225"/>
      <c r="EB45" s="225"/>
      <c r="EC45" s="225"/>
      <c r="ED45" s="225"/>
      <c r="EE45" s="225"/>
      <c r="EF45" s="225"/>
      <c r="EG45" s="225"/>
      <c r="EH45" s="225"/>
      <c r="EI45" s="225"/>
      <c r="EJ45" s="225"/>
      <c r="EK45" s="225"/>
      <c r="EL45" s="225"/>
      <c r="EM45" s="225"/>
      <c r="EN45" s="225"/>
      <c r="EO45" s="225"/>
      <c r="EP45" s="225"/>
      <c r="EQ45" s="225"/>
      <c r="ER45" s="225"/>
      <c r="ES45" s="225"/>
      <c r="ET45" s="225"/>
      <c r="EU45" s="225"/>
      <c r="EV45" s="225"/>
      <c r="EW45" s="225"/>
      <c r="EX45" s="225"/>
      <c r="EY45" s="225"/>
      <c r="EZ45" s="225"/>
      <c r="FA45" s="225"/>
      <c r="FB45" s="225"/>
      <c r="FC45" s="225"/>
      <c r="FD45" s="225"/>
      <c r="FE45" s="225"/>
      <c r="FF45" s="225"/>
      <c r="FG45" s="225"/>
      <c r="FH45" s="225"/>
      <c r="FI45" s="225"/>
      <c r="FJ45" s="225"/>
      <c r="FK45" s="225"/>
      <c r="FL45" s="225"/>
      <c r="FM45" s="225"/>
      <c r="FN45" s="225"/>
      <c r="FO45" s="225"/>
      <c r="FP45" s="225"/>
      <c r="FQ45" s="225"/>
      <c r="FR45" s="225"/>
      <c r="FS45" s="225"/>
      <c r="FT45" s="225"/>
      <c r="FU45" s="225"/>
      <c r="FV45" s="225"/>
      <c r="FW45" s="225"/>
      <c r="FX45" s="225"/>
      <c r="FY45" s="225"/>
      <c r="FZ45" s="225"/>
      <c r="GA45" s="225"/>
      <c r="GB45" s="225"/>
      <c r="GC45" s="225"/>
      <c r="GD45" s="225"/>
      <c r="GE45" s="225"/>
      <c r="GF45" s="225"/>
      <c r="GG45" s="225"/>
      <c r="GH45" s="225"/>
      <c r="GI45" s="225"/>
      <c r="GJ45" s="225"/>
      <c r="GK45" s="225"/>
      <c r="GL45" s="225"/>
      <c r="GM45" s="225"/>
      <c r="GN45" s="225"/>
      <c r="GO45" s="225"/>
      <c r="GP45" s="225"/>
      <c r="GQ45" s="225"/>
      <c r="GR45" s="225"/>
      <c r="GS45" s="225"/>
      <c r="GT45" s="225"/>
      <c r="GU45" s="225"/>
      <c r="GV45" s="225"/>
      <c r="GW45" s="225"/>
      <c r="GX45" s="225"/>
      <c r="GY45" s="225"/>
      <c r="GZ45" s="225"/>
      <c r="HA45" s="225"/>
      <c r="HB45" s="225"/>
      <c r="HC45" s="225"/>
      <c r="HD45" s="225"/>
      <c r="HE45" s="225"/>
      <c r="HF45" s="225"/>
      <c r="HG45" s="225"/>
      <c r="HH45" s="225"/>
      <c r="HI45" s="225"/>
      <c r="HJ45" s="225"/>
      <c r="HK45" s="225"/>
      <c r="HL45" s="225"/>
      <c r="HM45" s="225"/>
      <c r="HN45" s="225"/>
      <c r="HO45" s="225"/>
      <c r="HP45" s="225"/>
      <c r="HQ45" s="225"/>
      <c r="HR45" s="225"/>
      <c r="HS45" s="225"/>
      <c r="HT45" s="225"/>
      <c r="HU45" s="225"/>
      <c r="HV45" s="225"/>
      <c r="HW45" s="225"/>
      <c r="HX45" s="225"/>
      <c r="HY45" s="225"/>
      <c r="HZ45" s="225"/>
      <c r="IA45" s="225"/>
      <c r="IB45" s="225"/>
      <c r="IC45" s="225"/>
      <c r="ID45" s="225"/>
      <c r="IE45" s="225"/>
      <c r="IF45" s="225"/>
      <c r="IG45" s="225"/>
      <c r="IH45" s="225"/>
      <c r="II45" s="225"/>
      <c r="IJ45" s="225"/>
      <c r="IK45" s="225"/>
      <c r="IL45" s="225"/>
      <c r="IM45" s="225"/>
      <c r="IN45" s="225"/>
      <c r="IO45" s="225"/>
      <c r="IP45" s="225"/>
    </row>
    <row r="46" spans="1:250" ht="23.45" customHeight="1">
      <c r="A46" s="188"/>
      <c r="B46" s="198"/>
      <c r="C46" s="26"/>
      <c r="D46" s="502"/>
      <c r="E46" s="503"/>
      <c r="F46" s="503"/>
      <c r="G46" s="503"/>
      <c r="H46" s="503"/>
      <c r="I46" s="503"/>
      <c r="J46" s="503"/>
      <c r="K46" s="504"/>
      <c r="L46" s="27"/>
      <c r="M46" s="92"/>
      <c r="N46" s="119" t="str">
        <f t="shared" si="0"/>
        <v/>
      </c>
      <c r="O46" s="38"/>
      <c r="P46" s="225"/>
      <c r="Q46" s="333">
        <v>49</v>
      </c>
      <c r="R46" s="230" t="s">
        <v>67</v>
      </c>
      <c r="S46" s="226"/>
      <c r="T46" s="226"/>
      <c r="U46" s="226"/>
      <c r="V46" s="226"/>
      <c r="W46" s="226"/>
      <c r="X46" s="226"/>
      <c r="Y46" s="226"/>
      <c r="Z46" s="226"/>
      <c r="AA46" s="226"/>
      <c r="AB46" s="227"/>
      <c r="AC46" s="227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</row>
    <row r="47" spans="1:250" ht="23.45" customHeight="1">
      <c r="A47" s="188"/>
      <c r="B47" s="198"/>
      <c r="C47" s="26"/>
      <c r="D47" s="502"/>
      <c r="E47" s="503"/>
      <c r="F47" s="503"/>
      <c r="G47" s="503"/>
      <c r="H47" s="503"/>
      <c r="I47" s="503"/>
      <c r="J47" s="503"/>
      <c r="K47" s="504"/>
      <c r="L47" s="27"/>
      <c r="M47" s="92"/>
      <c r="N47" s="119" t="str">
        <f t="shared" si="0"/>
        <v/>
      </c>
      <c r="O47" s="38"/>
      <c r="Q47" s="404">
        <v>50</v>
      </c>
      <c r="R47" s="230" t="s">
        <v>102</v>
      </c>
      <c r="S47" s="226"/>
      <c r="T47" s="226"/>
      <c r="U47" s="226"/>
      <c r="V47" s="226"/>
      <c r="W47" s="226"/>
      <c r="X47" s="226"/>
      <c r="Y47" s="226"/>
      <c r="Z47" s="226"/>
      <c r="AA47" s="226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227"/>
      <c r="AM47" s="227"/>
      <c r="AN47" s="227"/>
      <c r="AO47" s="227"/>
      <c r="AP47" s="227"/>
      <c r="AQ47" s="225"/>
      <c r="AR47" s="225"/>
      <c r="AS47" s="225"/>
      <c r="AT47" s="225"/>
      <c r="AU47" s="225"/>
      <c r="AV47" s="225"/>
      <c r="AW47" s="225"/>
      <c r="AX47" s="225"/>
      <c r="AY47" s="225"/>
      <c r="AZ47" s="225"/>
      <c r="BA47" s="225"/>
      <c r="BB47" s="225"/>
      <c r="BC47" s="225"/>
      <c r="BD47" s="225"/>
      <c r="BE47" s="225"/>
      <c r="BF47" s="225"/>
      <c r="BG47" s="225"/>
      <c r="BH47" s="225"/>
      <c r="BI47" s="225"/>
      <c r="BJ47" s="225"/>
      <c r="BK47" s="225"/>
      <c r="BL47" s="225"/>
      <c r="BM47" s="225"/>
      <c r="BN47" s="225"/>
      <c r="BO47" s="225"/>
      <c r="BP47" s="225"/>
      <c r="BQ47" s="225"/>
      <c r="BR47" s="225"/>
      <c r="BS47" s="225"/>
      <c r="BT47" s="225"/>
      <c r="BU47" s="225"/>
      <c r="BV47" s="225"/>
      <c r="BW47" s="225"/>
      <c r="BX47" s="225"/>
      <c r="BY47" s="225"/>
      <c r="BZ47" s="225"/>
      <c r="CA47" s="225"/>
      <c r="CB47" s="225"/>
      <c r="CC47" s="225"/>
      <c r="CD47" s="225"/>
      <c r="CE47" s="225"/>
      <c r="CF47" s="225"/>
      <c r="CG47" s="225"/>
      <c r="CH47" s="225"/>
      <c r="CI47" s="225"/>
      <c r="CJ47" s="225"/>
      <c r="CK47" s="225"/>
      <c r="CL47" s="225"/>
      <c r="CM47" s="225"/>
      <c r="CN47" s="225"/>
      <c r="CO47" s="225"/>
      <c r="CP47" s="225"/>
      <c r="CQ47" s="225"/>
      <c r="CR47" s="225"/>
      <c r="CS47" s="225"/>
      <c r="CT47" s="225"/>
      <c r="CU47" s="225"/>
      <c r="CV47" s="225"/>
      <c r="CW47" s="225"/>
      <c r="CX47" s="225"/>
      <c r="CY47" s="225"/>
      <c r="CZ47" s="225"/>
      <c r="DA47" s="225"/>
      <c r="DB47" s="225"/>
      <c r="DC47" s="225"/>
      <c r="DD47" s="225"/>
      <c r="DE47" s="225"/>
      <c r="DF47" s="225"/>
      <c r="DG47" s="225"/>
      <c r="DH47" s="225"/>
      <c r="DI47" s="225"/>
      <c r="DJ47" s="225"/>
      <c r="DK47" s="225"/>
      <c r="DL47" s="225"/>
      <c r="DM47" s="225"/>
      <c r="DN47" s="225"/>
      <c r="DO47" s="225"/>
      <c r="DP47" s="225"/>
      <c r="DQ47" s="225"/>
      <c r="DR47" s="225"/>
      <c r="DS47" s="225"/>
      <c r="DT47" s="225"/>
      <c r="DU47" s="225"/>
      <c r="DV47" s="225"/>
      <c r="DW47" s="225"/>
      <c r="DX47" s="225"/>
      <c r="DY47" s="225"/>
      <c r="DZ47" s="225"/>
      <c r="EA47" s="225"/>
      <c r="EB47" s="225"/>
      <c r="EC47" s="225"/>
      <c r="ED47" s="225"/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25"/>
      <c r="EQ47" s="225"/>
      <c r="ER47" s="225"/>
      <c r="ES47" s="225"/>
      <c r="ET47" s="225"/>
      <c r="EU47" s="225"/>
      <c r="EV47" s="225"/>
      <c r="EW47" s="225"/>
      <c r="EX47" s="225"/>
      <c r="EY47" s="225"/>
      <c r="EZ47" s="225"/>
      <c r="FA47" s="225"/>
      <c r="FB47" s="225"/>
      <c r="FC47" s="225"/>
      <c r="FD47" s="225"/>
      <c r="FE47" s="225"/>
      <c r="FF47" s="225"/>
      <c r="FG47" s="225"/>
      <c r="FH47" s="225"/>
      <c r="FI47" s="225"/>
      <c r="FJ47" s="225"/>
      <c r="FK47" s="225"/>
      <c r="FL47" s="225"/>
      <c r="FM47" s="225"/>
      <c r="FN47" s="225"/>
      <c r="FO47" s="225"/>
      <c r="FP47" s="225"/>
      <c r="FQ47" s="225"/>
      <c r="FR47" s="225"/>
      <c r="FS47" s="225"/>
      <c r="FT47" s="225"/>
      <c r="FU47" s="225"/>
      <c r="FV47" s="225"/>
      <c r="FW47" s="225"/>
      <c r="FX47" s="225"/>
      <c r="FY47" s="225"/>
      <c r="FZ47" s="225"/>
      <c r="GA47" s="225"/>
      <c r="GB47" s="225"/>
      <c r="GC47" s="225"/>
      <c r="GD47" s="225"/>
      <c r="GE47" s="225"/>
      <c r="GF47" s="225"/>
      <c r="GG47" s="225"/>
      <c r="GH47" s="225"/>
      <c r="GI47" s="225"/>
      <c r="GJ47" s="225"/>
      <c r="GK47" s="225"/>
      <c r="GL47" s="225"/>
      <c r="GM47" s="225"/>
      <c r="GN47" s="225"/>
      <c r="GO47" s="225"/>
      <c r="GP47" s="225"/>
      <c r="GQ47" s="225"/>
      <c r="GR47" s="225"/>
      <c r="GS47" s="225"/>
      <c r="GT47" s="225"/>
      <c r="GU47" s="225"/>
      <c r="GV47" s="225"/>
      <c r="GW47" s="225"/>
      <c r="GX47" s="225"/>
      <c r="GY47" s="225"/>
      <c r="GZ47" s="225"/>
      <c r="HA47" s="225"/>
      <c r="HB47" s="225"/>
      <c r="HC47" s="225"/>
      <c r="HD47" s="225"/>
      <c r="HE47" s="225"/>
      <c r="HF47" s="225"/>
      <c r="HG47" s="225"/>
      <c r="HH47" s="225"/>
      <c r="HI47" s="225"/>
      <c r="HJ47" s="225"/>
      <c r="HK47" s="225"/>
      <c r="HL47" s="225"/>
      <c r="HM47" s="225"/>
      <c r="HN47" s="225"/>
      <c r="HO47" s="225"/>
      <c r="HP47" s="225"/>
      <c r="HQ47" s="225"/>
      <c r="HR47" s="225"/>
      <c r="HS47" s="225"/>
      <c r="HT47" s="225"/>
      <c r="HU47" s="225"/>
      <c r="HV47" s="225"/>
      <c r="HW47" s="225"/>
      <c r="HX47" s="225"/>
      <c r="HY47" s="225"/>
      <c r="HZ47" s="225"/>
      <c r="IA47" s="225"/>
      <c r="IB47" s="225"/>
      <c r="IC47" s="225"/>
      <c r="ID47" s="225"/>
      <c r="IE47" s="225"/>
      <c r="IF47" s="225"/>
      <c r="IG47" s="225"/>
      <c r="IH47" s="225"/>
      <c r="II47" s="225"/>
      <c r="IJ47" s="225"/>
      <c r="IK47" s="225"/>
      <c r="IL47" s="225"/>
      <c r="IM47" s="225"/>
      <c r="IN47" s="225"/>
      <c r="IO47" s="225"/>
      <c r="IP47" s="225"/>
    </row>
    <row r="48" spans="1:250" ht="23.45" customHeight="1">
      <c r="A48" s="188"/>
      <c r="B48" s="198"/>
      <c r="C48" s="26"/>
      <c r="D48" s="502"/>
      <c r="E48" s="503"/>
      <c r="F48" s="503"/>
      <c r="G48" s="503"/>
      <c r="H48" s="503"/>
      <c r="I48" s="503"/>
      <c r="J48" s="503"/>
      <c r="K48" s="504"/>
      <c r="L48" s="27"/>
      <c r="M48" s="92"/>
      <c r="N48" s="119" t="str">
        <f t="shared" si="0"/>
        <v/>
      </c>
      <c r="O48" s="38"/>
      <c r="P48" s="225"/>
      <c r="Q48" s="332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227"/>
      <c r="AN48" s="227"/>
      <c r="AO48" s="227"/>
      <c r="AP48" s="227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</row>
    <row r="49" spans="1:250" ht="23.45" customHeight="1">
      <c r="A49" s="188"/>
      <c r="B49" s="198"/>
      <c r="C49" s="26"/>
      <c r="D49" s="502"/>
      <c r="E49" s="503"/>
      <c r="F49" s="503"/>
      <c r="G49" s="503"/>
      <c r="H49" s="503"/>
      <c r="I49" s="503"/>
      <c r="J49" s="503"/>
      <c r="K49" s="504"/>
      <c r="L49" s="27"/>
      <c r="M49" s="92"/>
      <c r="N49" s="119" t="str">
        <f t="shared" si="0"/>
        <v/>
      </c>
      <c r="O49" s="38"/>
      <c r="P49" s="225"/>
      <c r="Q49" s="332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  <c r="AN49" s="227"/>
      <c r="AO49" s="227"/>
      <c r="AP49" s="227"/>
      <c r="AQ49" s="225"/>
      <c r="AR49" s="225"/>
      <c r="AS49" s="225"/>
      <c r="AT49" s="225"/>
      <c r="AU49" s="225"/>
      <c r="AV49" s="225"/>
      <c r="AW49" s="225"/>
      <c r="AX49" s="225"/>
      <c r="AY49" s="225"/>
      <c r="AZ49" s="225"/>
      <c r="BA49" s="225"/>
      <c r="BB49" s="225"/>
      <c r="BC49" s="225"/>
      <c r="BD49" s="225"/>
      <c r="BE49" s="225"/>
      <c r="BF49" s="225"/>
      <c r="BG49" s="225"/>
      <c r="BH49" s="225"/>
      <c r="BI49" s="225"/>
      <c r="BJ49" s="225"/>
      <c r="BK49" s="225"/>
      <c r="BL49" s="225"/>
      <c r="BM49" s="225"/>
      <c r="BN49" s="225"/>
      <c r="BO49" s="225"/>
      <c r="BP49" s="225"/>
      <c r="BQ49" s="225"/>
      <c r="BR49" s="225"/>
      <c r="BS49" s="225"/>
      <c r="BT49" s="225"/>
      <c r="BU49" s="225"/>
      <c r="BV49" s="225"/>
      <c r="BW49" s="225"/>
      <c r="BX49" s="225"/>
      <c r="BY49" s="225"/>
      <c r="BZ49" s="225"/>
      <c r="CA49" s="225"/>
      <c r="CB49" s="225"/>
      <c r="CC49" s="225"/>
      <c r="CD49" s="225"/>
      <c r="CE49" s="225"/>
      <c r="CF49" s="225"/>
      <c r="CG49" s="225"/>
      <c r="CH49" s="225"/>
      <c r="CI49" s="225"/>
      <c r="CJ49" s="225"/>
      <c r="CK49" s="225"/>
      <c r="CL49" s="225"/>
      <c r="CM49" s="225"/>
      <c r="CN49" s="225"/>
      <c r="CO49" s="225"/>
      <c r="CP49" s="225"/>
      <c r="CQ49" s="225"/>
      <c r="CR49" s="225"/>
      <c r="CS49" s="225"/>
      <c r="CT49" s="225"/>
      <c r="CU49" s="225"/>
      <c r="CV49" s="225"/>
      <c r="CW49" s="225"/>
      <c r="CX49" s="225"/>
      <c r="CY49" s="225"/>
      <c r="CZ49" s="225"/>
      <c r="DA49" s="225"/>
      <c r="DB49" s="225"/>
      <c r="DC49" s="225"/>
      <c r="DD49" s="225"/>
      <c r="DE49" s="225"/>
      <c r="DF49" s="225"/>
      <c r="DG49" s="225"/>
      <c r="DH49" s="225"/>
      <c r="DI49" s="225"/>
      <c r="DJ49" s="225"/>
      <c r="DK49" s="225"/>
      <c r="DL49" s="225"/>
      <c r="DM49" s="225"/>
      <c r="DN49" s="225"/>
      <c r="DO49" s="225"/>
      <c r="DP49" s="225"/>
      <c r="DQ49" s="225"/>
      <c r="DR49" s="225"/>
      <c r="DS49" s="225"/>
      <c r="DT49" s="225"/>
      <c r="DU49" s="225"/>
      <c r="DV49" s="225"/>
      <c r="DW49" s="225"/>
      <c r="DX49" s="225"/>
      <c r="DY49" s="225"/>
      <c r="DZ49" s="225"/>
      <c r="EA49" s="225"/>
      <c r="EB49" s="225"/>
      <c r="EC49" s="225"/>
      <c r="ED49" s="225"/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25"/>
      <c r="EQ49" s="225"/>
      <c r="ER49" s="225"/>
      <c r="ES49" s="225"/>
      <c r="ET49" s="225"/>
      <c r="EU49" s="225"/>
      <c r="EV49" s="225"/>
      <c r="EW49" s="225"/>
      <c r="EX49" s="225"/>
      <c r="EY49" s="225"/>
      <c r="EZ49" s="225"/>
      <c r="FA49" s="225"/>
      <c r="FB49" s="225"/>
      <c r="FC49" s="225"/>
      <c r="FD49" s="225"/>
      <c r="FE49" s="225"/>
      <c r="FF49" s="225"/>
      <c r="FG49" s="225"/>
      <c r="FH49" s="225"/>
      <c r="FI49" s="225"/>
      <c r="FJ49" s="225"/>
      <c r="FK49" s="225"/>
      <c r="FL49" s="225"/>
      <c r="FM49" s="225"/>
      <c r="FN49" s="225"/>
      <c r="FO49" s="225"/>
      <c r="FP49" s="225"/>
      <c r="FQ49" s="225"/>
      <c r="FR49" s="225"/>
      <c r="FS49" s="225"/>
      <c r="FT49" s="225"/>
      <c r="FU49" s="225"/>
      <c r="FV49" s="225"/>
      <c r="FW49" s="225"/>
      <c r="FX49" s="225"/>
      <c r="FY49" s="225"/>
      <c r="FZ49" s="225"/>
      <c r="GA49" s="225"/>
      <c r="GB49" s="225"/>
      <c r="GC49" s="225"/>
      <c r="GD49" s="225"/>
      <c r="GE49" s="225"/>
      <c r="GF49" s="225"/>
      <c r="GG49" s="225"/>
      <c r="GH49" s="225"/>
      <c r="GI49" s="225"/>
      <c r="GJ49" s="225"/>
      <c r="GK49" s="225"/>
      <c r="GL49" s="225"/>
      <c r="GM49" s="225"/>
      <c r="GN49" s="225"/>
      <c r="GO49" s="225"/>
      <c r="GP49" s="225"/>
      <c r="GQ49" s="225"/>
      <c r="GR49" s="225"/>
      <c r="GS49" s="225"/>
      <c r="GT49" s="225"/>
      <c r="GU49" s="225"/>
      <c r="GV49" s="225"/>
      <c r="GW49" s="225"/>
      <c r="GX49" s="225"/>
      <c r="GY49" s="225"/>
      <c r="GZ49" s="225"/>
      <c r="HA49" s="225"/>
      <c r="HB49" s="225"/>
      <c r="HC49" s="225"/>
      <c r="HD49" s="225"/>
      <c r="HE49" s="225"/>
      <c r="HF49" s="225"/>
      <c r="HG49" s="225"/>
      <c r="HH49" s="225"/>
      <c r="HI49" s="225"/>
      <c r="HJ49" s="225"/>
      <c r="HK49" s="225"/>
      <c r="HL49" s="225"/>
      <c r="HM49" s="225"/>
      <c r="HN49" s="225"/>
      <c r="HO49" s="225"/>
      <c r="HP49" s="225"/>
      <c r="HQ49" s="225"/>
      <c r="HR49" s="225"/>
      <c r="HS49" s="225"/>
      <c r="HT49" s="225"/>
      <c r="HU49" s="225"/>
      <c r="HV49" s="225"/>
      <c r="HW49" s="225"/>
      <c r="HX49" s="225"/>
      <c r="HY49" s="225"/>
      <c r="HZ49" s="225"/>
      <c r="IA49" s="225"/>
      <c r="IB49" s="225"/>
      <c r="IC49" s="225"/>
      <c r="ID49" s="225"/>
      <c r="IE49" s="225"/>
      <c r="IF49" s="225"/>
      <c r="IG49" s="225"/>
      <c r="IH49" s="225"/>
      <c r="II49" s="225"/>
      <c r="IJ49" s="225"/>
      <c r="IK49" s="225"/>
      <c r="IL49" s="225"/>
      <c r="IM49" s="225"/>
      <c r="IN49" s="225"/>
      <c r="IO49" s="225"/>
      <c r="IP49" s="225"/>
    </row>
    <row r="50" spans="1:250" ht="23.45" customHeight="1">
      <c r="A50" s="188"/>
      <c r="B50" s="198"/>
      <c r="C50" s="26"/>
      <c r="D50" s="502"/>
      <c r="E50" s="503"/>
      <c r="F50" s="503"/>
      <c r="G50" s="503"/>
      <c r="H50" s="503"/>
      <c r="I50" s="503"/>
      <c r="J50" s="503"/>
      <c r="K50" s="504"/>
      <c r="L50" s="27"/>
      <c r="M50" s="92"/>
      <c r="N50" s="119" t="str">
        <f t="shared" si="0"/>
        <v/>
      </c>
      <c r="O50" s="38"/>
      <c r="P50" s="225"/>
      <c r="Q50" s="332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</row>
    <row r="51" spans="1:250" ht="23.45" customHeight="1">
      <c r="A51" s="188"/>
      <c r="B51" s="198"/>
      <c r="C51" s="26"/>
      <c r="D51" s="502"/>
      <c r="E51" s="503"/>
      <c r="F51" s="503"/>
      <c r="G51" s="503"/>
      <c r="H51" s="503"/>
      <c r="I51" s="503"/>
      <c r="J51" s="503"/>
      <c r="K51" s="504"/>
      <c r="L51" s="27"/>
      <c r="M51" s="92"/>
      <c r="N51" s="119" t="str">
        <f t="shared" si="0"/>
        <v/>
      </c>
      <c r="O51" s="38"/>
      <c r="P51" s="225"/>
      <c r="Q51" s="332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  <c r="AL51" s="227"/>
      <c r="AM51" s="227"/>
      <c r="AN51" s="227"/>
      <c r="AO51" s="227"/>
      <c r="AP51" s="227"/>
      <c r="AQ51" s="225"/>
      <c r="AR51" s="225"/>
      <c r="AS51" s="225"/>
      <c r="AT51" s="225"/>
      <c r="AU51" s="225"/>
      <c r="AV51" s="225"/>
      <c r="AW51" s="225"/>
      <c r="AX51" s="225"/>
      <c r="AY51" s="225"/>
      <c r="AZ51" s="225"/>
      <c r="BA51" s="225"/>
      <c r="BB51" s="225"/>
      <c r="BC51" s="225"/>
      <c r="BD51" s="225"/>
      <c r="BE51" s="225"/>
      <c r="BF51" s="225"/>
      <c r="BG51" s="225"/>
      <c r="BH51" s="225"/>
      <c r="BI51" s="225"/>
      <c r="BJ51" s="225"/>
      <c r="BK51" s="225"/>
      <c r="BL51" s="225"/>
      <c r="BM51" s="225"/>
      <c r="BN51" s="225"/>
      <c r="BO51" s="225"/>
      <c r="BP51" s="225"/>
      <c r="BQ51" s="225"/>
      <c r="BR51" s="225"/>
      <c r="BS51" s="225"/>
      <c r="BT51" s="225"/>
      <c r="BU51" s="225"/>
      <c r="BV51" s="225"/>
      <c r="BW51" s="225"/>
      <c r="BX51" s="225"/>
      <c r="BY51" s="225"/>
      <c r="BZ51" s="225"/>
      <c r="CA51" s="225"/>
      <c r="CB51" s="225"/>
      <c r="CC51" s="225"/>
      <c r="CD51" s="225"/>
      <c r="CE51" s="225"/>
      <c r="CF51" s="225"/>
      <c r="CG51" s="225"/>
      <c r="CH51" s="225"/>
      <c r="CI51" s="225"/>
      <c r="CJ51" s="225"/>
      <c r="CK51" s="225"/>
      <c r="CL51" s="225"/>
      <c r="CM51" s="225"/>
      <c r="CN51" s="225"/>
      <c r="CO51" s="225"/>
      <c r="CP51" s="225"/>
      <c r="CQ51" s="225"/>
      <c r="CR51" s="225"/>
      <c r="CS51" s="225"/>
      <c r="CT51" s="225"/>
      <c r="CU51" s="225"/>
      <c r="CV51" s="225"/>
      <c r="CW51" s="225"/>
      <c r="CX51" s="225"/>
      <c r="CY51" s="225"/>
      <c r="CZ51" s="225"/>
      <c r="DA51" s="225"/>
      <c r="DB51" s="225"/>
      <c r="DC51" s="225"/>
      <c r="DD51" s="225"/>
      <c r="DE51" s="225"/>
      <c r="DF51" s="225"/>
      <c r="DG51" s="225"/>
      <c r="DH51" s="225"/>
      <c r="DI51" s="225"/>
      <c r="DJ51" s="225"/>
      <c r="DK51" s="225"/>
      <c r="DL51" s="225"/>
      <c r="DM51" s="225"/>
      <c r="DN51" s="225"/>
      <c r="DO51" s="225"/>
      <c r="DP51" s="225"/>
      <c r="DQ51" s="225"/>
      <c r="DR51" s="225"/>
      <c r="DS51" s="225"/>
      <c r="DT51" s="225"/>
      <c r="DU51" s="225"/>
      <c r="DV51" s="225"/>
      <c r="DW51" s="225"/>
      <c r="DX51" s="225"/>
      <c r="DY51" s="225"/>
      <c r="DZ51" s="225"/>
      <c r="EA51" s="225"/>
      <c r="EB51" s="225"/>
      <c r="EC51" s="225"/>
      <c r="ED51" s="225"/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25"/>
      <c r="EQ51" s="225"/>
      <c r="ER51" s="225"/>
      <c r="ES51" s="225"/>
      <c r="ET51" s="225"/>
      <c r="EU51" s="225"/>
      <c r="EV51" s="225"/>
      <c r="EW51" s="225"/>
      <c r="EX51" s="225"/>
      <c r="EY51" s="225"/>
      <c r="EZ51" s="225"/>
      <c r="FA51" s="225"/>
      <c r="FB51" s="225"/>
      <c r="FC51" s="225"/>
      <c r="FD51" s="225"/>
      <c r="FE51" s="225"/>
      <c r="FF51" s="225"/>
      <c r="FG51" s="225"/>
      <c r="FH51" s="225"/>
      <c r="FI51" s="225"/>
      <c r="FJ51" s="225"/>
      <c r="FK51" s="225"/>
      <c r="FL51" s="225"/>
      <c r="FM51" s="225"/>
      <c r="FN51" s="225"/>
      <c r="FO51" s="225"/>
      <c r="FP51" s="225"/>
      <c r="FQ51" s="225"/>
      <c r="FR51" s="225"/>
      <c r="FS51" s="225"/>
      <c r="FT51" s="225"/>
      <c r="FU51" s="225"/>
      <c r="FV51" s="225"/>
      <c r="FW51" s="225"/>
      <c r="FX51" s="225"/>
      <c r="FY51" s="225"/>
      <c r="FZ51" s="225"/>
      <c r="GA51" s="225"/>
      <c r="GB51" s="225"/>
      <c r="GC51" s="225"/>
      <c r="GD51" s="225"/>
      <c r="GE51" s="225"/>
      <c r="GF51" s="225"/>
      <c r="GG51" s="225"/>
      <c r="GH51" s="225"/>
      <c r="GI51" s="225"/>
      <c r="GJ51" s="225"/>
      <c r="GK51" s="225"/>
      <c r="GL51" s="225"/>
      <c r="GM51" s="225"/>
      <c r="GN51" s="225"/>
      <c r="GO51" s="225"/>
      <c r="GP51" s="225"/>
      <c r="GQ51" s="225"/>
      <c r="GR51" s="225"/>
      <c r="GS51" s="225"/>
      <c r="GT51" s="225"/>
      <c r="GU51" s="225"/>
      <c r="GV51" s="225"/>
      <c r="GW51" s="225"/>
      <c r="GX51" s="225"/>
      <c r="GY51" s="225"/>
      <c r="GZ51" s="225"/>
      <c r="HA51" s="225"/>
      <c r="HB51" s="225"/>
      <c r="HC51" s="225"/>
      <c r="HD51" s="225"/>
      <c r="HE51" s="225"/>
      <c r="HF51" s="225"/>
      <c r="HG51" s="225"/>
      <c r="HH51" s="225"/>
      <c r="HI51" s="225"/>
      <c r="HJ51" s="225"/>
      <c r="HK51" s="225"/>
      <c r="HL51" s="225"/>
      <c r="HM51" s="225"/>
      <c r="HN51" s="225"/>
      <c r="HO51" s="225"/>
      <c r="HP51" s="225"/>
      <c r="HQ51" s="225"/>
      <c r="HR51" s="225"/>
      <c r="HS51" s="225"/>
      <c r="HT51" s="225"/>
      <c r="HU51" s="225"/>
      <c r="HV51" s="225"/>
      <c r="HW51" s="225"/>
      <c r="HX51" s="225"/>
      <c r="HY51" s="225"/>
      <c r="HZ51" s="225"/>
      <c r="IA51" s="225"/>
      <c r="IB51" s="225"/>
      <c r="IC51" s="225"/>
      <c r="ID51" s="225"/>
      <c r="IE51" s="225"/>
      <c r="IF51" s="225"/>
      <c r="IG51" s="225"/>
      <c r="IH51" s="225"/>
      <c r="II51" s="225"/>
      <c r="IJ51" s="225"/>
      <c r="IK51" s="225"/>
      <c r="IL51" s="225"/>
      <c r="IM51" s="225"/>
      <c r="IN51" s="225"/>
      <c r="IO51" s="225"/>
      <c r="IP51" s="225"/>
    </row>
    <row r="52" spans="1:250" ht="23.45" customHeight="1">
      <c r="A52" s="188"/>
      <c r="B52" s="198"/>
      <c r="C52" s="26"/>
      <c r="D52" s="502"/>
      <c r="E52" s="503"/>
      <c r="F52" s="503"/>
      <c r="G52" s="503"/>
      <c r="H52" s="503"/>
      <c r="I52" s="503"/>
      <c r="J52" s="503"/>
      <c r="K52" s="504"/>
      <c r="L52" s="27"/>
      <c r="M52" s="92"/>
      <c r="N52" s="119" t="str">
        <f t="shared" si="0"/>
        <v/>
      </c>
      <c r="O52" s="38"/>
      <c r="P52" s="225"/>
      <c r="Q52" s="332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227"/>
      <c r="AO52" s="227"/>
      <c r="AP52" s="227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</row>
    <row r="53" spans="1:250" ht="23.45" customHeight="1">
      <c r="A53" s="188"/>
      <c r="B53" s="179"/>
      <c r="C53" s="26"/>
      <c r="D53" s="502"/>
      <c r="E53" s="503"/>
      <c r="F53" s="503"/>
      <c r="G53" s="503"/>
      <c r="H53" s="503"/>
      <c r="I53" s="503"/>
      <c r="J53" s="503"/>
      <c r="K53" s="504"/>
      <c r="L53" s="27"/>
      <c r="M53" s="92"/>
      <c r="N53" s="119" t="str">
        <f t="shared" si="0"/>
        <v/>
      </c>
      <c r="O53" s="38"/>
      <c r="P53" s="225"/>
      <c r="Q53" s="332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7"/>
      <c r="AC53" s="227"/>
      <c r="AD53" s="227"/>
      <c r="AE53" s="227"/>
      <c r="AF53" s="227"/>
      <c r="AG53" s="227"/>
      <c r="AH53" s="227"/>
      <c r="AI53" s="227"/>
      <c r="AJ53" s="227"/>
      <c r="AK53" s="227"/>
      <c r="AL53" s="227"/>
      <c r="AM53" s="227"/>
      <c r="AN53" s="227"/>
      <c r="AO53" s="227"/>
      <c r="AP53" s="227"/>
      <c r="AQ53" s="225"/>
      <c r="AR53" s="225"/>
      <c r="AS53" s="225"/>
      <c r="AT53" s="225"/>
      <c r="AU53" s="225"/>
      <c r="AV53" s="225"/>
      <c r="AW53" s="225"/>
      <c r="AX53" s="225"/>
      <c r="AY53" s="225"/>
      <c r="AZ53" s="225"/>
      <c r="BA53" s="225"/>
      <c r="BB53" s="225"/>
      <c r="BC53" s="225"/>
      <c r="BD53" s="225"/>
      <c r="BE53" s="225"/>
      <c r="BF53" s="225"/>
      <c r="BG53" s="225"/>
      <c r="BH53" s="225"/>
      <c r="BI53" s="225"/>
      <c r="BJ53" s="225"/>
      <c r="BK53" s="225"/>
      <c r="BL53" s="225"/>
      <c r="BM53" s="225"/>
      <c r="BN53" s="225"/>
      <c r="BO53" s="225"/>
      <c r="BP53" s="225"/>
      <c r="BQ53" s="225"/>
      <c r="BR53" s="225"/>
      <c r="BS53" s="225"/>
      <c r="BT53" s="225"/>
      <c r="BU53" s="225"/>
      <c r="BV53" s="225"/>
      <c r="BW53" s="225"/>
      <c r="BX53" s="225"/>
      <c r="BY53" s="225"/>
      <c r="BZ53" s="225"/>
      <c r="CA53" s="225"/>
      <c r="CB53" s="225"/>
      <c r="CC53" s="225"/>
      <c r="CD53" s="225"/>
      <c r="CE53" s="225"/>
      <c r="CF53" s="225"/>
      <c r="CG53" s="225"/>
      <c r="CH53" s="225"/>
      <c r="CI53" s="225"/>
      <c r="CJ53" s="225"/>
      <c r="CK53" s="225"/>
      <c r="CL53" s="225"/>
      <c r="CM53" s="225"/>
      <c r="CN53" s="225"/>
      <c r="CO53" s="225"/>
      <c r="CP53" s="225"/>
      <c r="CQ53" s="225"/>
      <c r="CR53" s="225"/>
      <c r="CS53" s="225"/>
      <c r="CT53" s="225"/>
      <c r="CU53" s="225"/>
      <c r="CV53" s="225"/>
      <c r="CW53" s="225"/>
      <c r="CX53" s="225"/>
      <c r="CY53" s="225"/>
      <c r="CZ53" s="225"/>
      <c r="DA53" s="225"/>
      <c r="DB53" s="225"/>
      <c r="DC53" s="225"/>
      <c r="DD53" s="225"/>
      <c r="DE53" s="225"/>
      <c r="DF53" s="225"/>
      <c r="DG53" s="225"/>
      <c r="DH53" s="225"/>
      <c r="DI53" s="225"/>
      <c r="DJ53" s="225"/>
      <c r="DK53" s="225"/>
      <c r="DL53" s="225"/>
      <c r="DM53" s="225"/>
      <c r="DN53" s="225"/>
      <c r="DO53" s="225"/>
      <c r="DP53" s="225"/>
      <c r="DQ53" s="225"/>
      <c r="DR53" s="225"/>
      <c r="DS53" s="225"/>
      <c r="DT53" s="225"/>
      <c r="DU53" s="225"/>
      <c r="DV53" s="225"/>
      <c r="DW53" s="225"/>
      <c r="DX53" s="225"/>
      <c r="DY53" s="225"/>
      <c r="DZ53" s="225"/>
      <c r="EA53" s="225"/>
      <c r="EB53" s="225"/>
      <c r="EC53" s="225"/>
      <c r="ED53" s="225"/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25"/>
      <c r="EQ53" s="225"/>
      <c r="ER53" s="225"/>
      <c r="ES53" s="225"/>
      <c r="ET53" s="225"/>
      <c r="EU53" s="225"/>
      <c r="EV53" s="225"/>
      <c r="EW53" s="225"/>
      <c r="EX53" s="225"/>
      <c r="EY53" s="225"/>
      <c r="EZ53" s="225"/>
      <c r="FA53" s="225"/>
      <c r="FB53" s="225"/>
      <c r="FC53" s="225"/>
      <c r="FD53" s="225"/>
      <c r="FE53" s="225"/>
      <c r="FF53" s="225"/>
      <c r="FG53" s="225"/>
      <c r="FH53" s="225"/>
      <c r="FI53" s="225"/>
      <c r="FJ53" s="225"/>
      <c r="FK53" s="225"/>
      <c r="FL53" s="225"/>
      <c r="FM53" s="225"/>
      <c r="FN53" s="225"/>
      <c r="FO53" s="225"/>
      <c r="FP53" s="225"/>
      <c r="FQ53" s="225"/>
      <c r="FR53" s="225"/>
      <c r="FS53" s="225"/>
      <c r="FT53" s="225"/>
      <c r="FU53" s="225"/>
      <c r="FV53" s="225"/>
      <c r="FW53" s="225"/>
      <c r="FX53" s="225"/>
      <c r="FY53" s="225"/>
      <c r="FZ53" s="225"/>
      <c r="GA53" s="225"/>
      <c r="GB53" s="225"/>
      <c r="GC53" s="225"/>
      <c r="GD53" s="225"/>
      <c r="GE53" s="225"/>
      <c r="GF53" s="225"/>
      <c r="GG53" s="225"/>
      <c r="GH53" s="225"/>
      <c r="GI53" s="225"/>
      <c r="GJ53" s="225"/>
      <c r="GK53" s="225"/>
      <c r="GL53" s="225"/>
      <c r="GM53" s="225"/>
      <c r="GN53" s="225"/>
      <c r="GO53" s="225"/>
      <c r="GP53" s="225"/>
      <c r="GQ53" s="225"/>
      <c r="GR53" s="225"/>
      <c r="GS53" s="225"/>
      <c r="GT53" s="225"/>
      <c r="GU53" s="225"/>
      <c r="GV53" s="225"/>
      <c r="GW53" s="225"/>
      <c r="GX53" s="225"/>
      <c r="GY53" s="225"/>
      <c r="GZ53" s="225"/>
      <c r="HA53" s="225"/>
      <c r="HB53" s="225"/>
      <c r="HC53" s="225"/>
      <c r="HD53" s="225"/>
      <c r="HE53" s="225"/>
      <c r="HF53" s="225"/>
      <c r="HG53" s="225"/>
      <c r="HH53" s="225"/>
      <c r="HI53" s="225"/>
      <c r="HJ53" s="225"/>
      <c r="HK53" s="225"/>
      <c r="HL53" s="225"/>
      <c r="HM53" s="225"/>
      <c r="HN53" s="225"/>
      <c r="HO53" s="225"/>
      <c r="HP53" s="225"/>
      <c r="HQ53" s="225"/>
      <c r="HR53" s="225"/>
      <c r="HS53" s="225"/>
      <c r="HT53" s="225"/>
      <c r="HU53" s="225"/>
      <c r="HV53" s="225"/>
      <c r="HW53" s="225"/>
      <c r="HX53" s="225"/>
      <c r="HY53" s="225"/>
      <c r="HZ53" s="225"/>
      <c r="IA53" s="225"/>
      <c r="IB53" s="225"/>
      <c r="IC53" s="225"/>
      <c r="ID53" s="225"/>
      <c r="IE53" s="225"/>
      <c r="IF53" s="225"/>
      <c r="IG53" s="225"/>
      <c r="IH53" s="225"/>
      <c r="II53" s="225"/>
      <c r="IJ53" s="225"/>
      <c r="IK53" s="225"/>
      <c r="IL53" s="225"/>
      <c r="IM53" s="225"/>
      <c r="IN53" s="225"/>
      <c r="IO53" s="225"/>
      <c r="IP53" s="225"/>
    </row>
    <row r="54" spans="1:250" ht="23.45" customHeight="1">
      <c r="A54" s="188"/>
      <c r="B54" s="179"/>
      <c r="C54" s="26"/>
      <c r="D54" s="502"/>
      <c r="E54" s="503"/>
      <c r="F54" s="503"/>
      <c r="G54" s="503"/>
      <c r="H54" s="503"/>
      <c r="I54" s="503"/>
      <c r="J54" s="503"/>
      <c r="K54" s="504"/>
      <c r="L54" s="27"/>
      <c r="M54" s="92"/>
      <c r="N54" s="119" t="str">
        <f t="shared" si="0"/>
        <v/>
      </c>
      <c r="O54" s="38"/>
      <c r="P54" s="225"/>
      <c r="Q54" s="332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7"/>
      <c r="AC54" s="227"/>
      <c r="AD54" s="227"/>
      <c r="AE54" s="227"/>
      <c r="AF54" s="227"/>
      <c r="AG54" s="227"/>
      <c r="AH54" s="227"/>
      <c r="AI54" s="227"/>
      <c r="AJ54" s="227"/>
      <c r="AK54" s="227"/>
      <c r="AL54" s="227"/>
      <c r="AM54" s="227"/>
      <c r="AN54" s="227"/>
      <c r="AO54" s="227"/>
      <c r="AP54" s="227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</row>
    <row r="55" spans="1:250" ht="23.45" customHeight="1">
      <c r="A55" s="188"/>
      <c r="B55" s="179"/>
      <c r="C55" s="26"/>
      <c r="D55" s="502"/>
      <c r="E55" s="503"/>
      <c r="F55" s="503"/>
      <c r="G55" s="503"/>
      <c r="H55" s="503"/>
      <c r="I55" s="503"/>
      <c r="J55" s="503"/>
      <c r="K55" s="504"/>
      <c r="L55" s="27"/>
      <c r="M55" s="92"/>
      <c r="N55" s="119" t="str">
        <f t="shared" si="0"/>
        <v/>
      </c>
      <c r="O55" s="38"/>
      <c r="P55" s="225"/>
      <c r="Q55" s="332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7"/>
      <c r="AC55" s="227"/>
      <c r="AD55" s="227"/>
      <c r="AE55" s="227"/>
      <c r="AF55" s="227"/>
      <c r="AG55" s="227"/>
      <c r="AH55" s="227"/>
      <c r="AI55" s="227"/>
      <c r="AJ55" s="227"/>
      <c r="AK55" s="227"/>
      <c r="AL55" s="227"/>
      <c r="AM55" s="227"/>
      <c r="AN55" s="227"/>
      <c r="AO55" s="227"/>
      <c r="AP55" s="227"/>
      <c r="AQ55" s="225"/>
      <c r="AR55" s="225"/>
      <c r="AS55" s="225"/>
      <c r="AT55" s="225"/>
      <c r="AU55" s="225"/>
      <c r="AV55" s="225"/>
      <c r="AW55" s="225"/>
      <c r="AX55" s="225"/>
      <c r="AY55" s="225"/>
      <c r="AZ55" s="225"/>
      <c r="BA55" s="225"/>
      <c r="BB55" s="225"/>
      <c r="BC55" s="225"/>
      <c r="BD55" s="225"/>
      <c r="BE55" s="225"/>
      <c r="BF55" s="225"/>
      <c r="BG55" s="225"/>
      <c r="BH55" s="225"/>
      <c r="BI55" s="225"/>
      <c r="BJ55" s="225"/>
      <c r="BK55" s="225"/>
      <c r="BL55" s="225"/>
      <c r="BM55" s="225"/>
      <c r="BN55" s="225"/>
      <c r="BO55" s="225"/>
      <c r="BP55" s="225"/>
      <c r="BQ55" s="225"/>
      <c r="BR55" s="225"/>
      <c r="BS55" s="225"/>
      <c r="BT55" s="225"/>
      <c r="BU55" s="225"/>
      <c r="BV55" s="225"/>
      <c r="BW55" s="225"/>
      <c r="BX55" s="225"/>
      <c r="BY55" s="225"/>
      <c r="BZ55" s="225"/>
      <c r="CA55" s="225"/>
      <c r="CB55" s="225"/>
      <c r="CC55" s="225"/>
      <c r="CD55" s="225"/>
      <c r="CE55" s="225"/>
      <c r="CF55" s="225"/>
      <c r="CG55" s="225"/>
      <c r="CH55" s="225"/>
      <c r="CI55" s="225"/>
      <c r="CJ55" s="225"/>
      <c r="CK55" s="225"/>
      <c r="CL55" s="225"/>
      <c r="CM55" s="225"/>
      <c r="CN55" s="225"/>
      <c r="CO55" s="225"/>
      <c r="CP55" s="225"/>
      <c r="CQ55" s="225"/>
      <c r="CR55" s="225"/>
      <c r="CS55" s="225"/>
      <c r="CT55" s="225"/>
      <c r="CU55" s="225"/>
      <c r="CV55" s="225"/>
      <c r="CW55" s="225"/>
      <c r="CX55" s="225"/>
      <c r="CY55" s="225"/>
      <c r="CZ55" s="225"/>
      <c r="DA55" s="225"/>
      <c r="DB55" s="225"/>
      <c r="DC55" s="225"/>
      <c r="DD55" s="225"/>
      <c r="DE55" s="225"/>
      <c r="DF55" s="225"/>
      <c r="DG55" s="225"/>
      <c r="DH55" s="225"/>
      <c r="DI55" s="225"/>
      <c r="DJ55" s="225"/>
      <c r="DK55" s="225"/>
      <c r="DL55" s="225"/>
      <c r="DM55" s="225"/>
      <c r="DN55" s="225"/>
      <c r="DO55" s="225"/>
      <c r="DP55" s="225"/>
      <c r="DQ55" s="225"/>
      <c r="DR55" s="225"/>
      <c r="DS55" s="225"/>
      <c r="DT55" s="225"/>
      <c r="DU55" s="225"/>
      <c r="DV55" s="225"/>
      <c r="DW55" s="225"/>
      <c r="DX55" s="225"/>
      <c r="DY55" s="225"/>
      <c r="DZ55" s="225"/>
      <c r="EA55" s="225"/>
      <c r="EB55" s="225"/>
      <c r="EC55" s="225"/>
      <c r="ED55" s="225"/>
      <c r="EE55" s="225"/>
      <c r="EF55" s="225"/>
      <c r="EG55" s="225"/>
      <c r="EH55" s="225"/>
      <c r="EI55" s="225"/>
      <c r="EJ55" s="225"/>
      <c r="EK55" s="225"/>
      <c r="EL55" s="225"/>
      <c r="EM55" s="225"/>
      <c r="EN55" s="225"/>
      <c r="EO55" s="225"/>
      <c r="EP55" s="225"/>
      <c r="EQ55" s="225"/>
      <c r="ER55" s="225"/>
      <c r="ES55" s="225"/>
      <c r="ET55" s="225"/>
      <c r="EU55" s="225"/>
      <c r="EV55" s="225"/>
      <c r="EW55" s="225"/>
      <c r="EX55" s="225"/>
      <c r="EY55" s="225"/>
      <c r="EZ55" s="225"/>
      <c r="FA55" s="225"/>
      <c r="FB55" s="225"/>
      <c r="FC55" s="225"/>
      <c r="FD55" s="225"/>
      <c r="FE55" s="225"/>
      <c r="FF55" s="225"/>
      <c r="FG55" s="225"/>
      <c r="FH55" s="225"/>
      <c r="FI55" s="225"/>
      <c r="FJ55" s="225"/>
      <c r="FK55" s="225"/>
      <c r="FL55" s="225"/>
      <c r="FM55" s="225"/>
      <c r="FN55" s="225"/>
      <c r="FO55" s="225"/>
      <c r="FP55" s="225"/>
      <c r="FQ55" s="225"/>
      <c r="FR55" s="225"/>
      <c r="FS55" s="225"/>
      <c r="FT55" s="225"/>
      <c r="FU55" s="225"/>
      <c r="FV55" s="225"/>
      <c r="FW55" s="225"/>
      <c r="FX55" s="225"/>
      <c r="FY55" s="225"/>
      <c r="FZ55" s="225"/>
      <c r="GA55" s="225"/>
      <c r="GB55" s="225"/>
      <c r="GC55" s="225"/>
      <c r="GD55" s="225"/>
      <c r="GE55" s="225"/>
      <c r="GF55" s="225"/>
      <c r="GG55" s="225"/>
      <c r="GH55" s="225"/>
      <c r="GI55" s="225"/>
      <c r="GJ55" s="225"/>
      <c r="GK55" s="225"/>
      <c r="GL55" s="225"/>
      <c r="GM55" s="225"/>
      <c r="GN55" s="225"/>
      <c r="GO55" s="225"/>
      <c r="GP55" s="225"/>
      <c r="GQ55" s="225"/>
      <c r="GR55" s="225"/>
      <c r="GS55" s="225"/>
      <c r="GT55" s="225"/>
      <c r="GU55" s="225"/>
      <c r="GV55" s="225"/>
      <c r="GW55" s="225"/>
      <c r="GX55" s="225"/>
      <c r="GY55" s="225"/>
      <c r="GZ55" s="225"/>
      <c r="HA55" s="225"/>
      <c r="HB55" s="225"/>
      <c r="HC55" s="225"/>
      <c r="HD55" s="225"/>
      <c r="HE55" s="225"/>
      <c r="HF55" s="225"/>
      <c r="HG55" s="225"/>
      <c r="HH55" s="225"/>
      <c r="HI55" s="225"/>
      <c r="HJ55" s="225"/>
      <c r="HK55" s="225"/>
      <c r="HL55" s="225"/>
      <c r="HM55" s="225"/>
      <c r="HN55" s="225"/>
      <c r="HO55" s="225"/>
      <c r="HP55" s="225"/>
      <c r="HQ55" s="225"/>
      <c r="HR55" s="225"/>
      <c r="HS55" s="225"/>
      <c r="HT55" s="225"/>
      <c r="HU55" s="225"/>
      <c r="HV55" s="225"/>
      <c r="HW55" s="225"/>
      <c r="HX55" s="225"/>
      <c r="HY55" s="225"/>
      <c r="HZ55" s="225"/>
      <c r="IA55" s="225"/>
      <c r="IB55" s="225"/>
      <c r="IC55" s="225"/>
      <c r="ID55" s="225"/>
      <c r="IE55" s="225"/>
      <c r="IF55" s="225"/>
      <c r="IG55" s="225"/>
      <c r="IH55" s="225"/>
      <c r="II55" s="225"/>
      <c r="IJ55" s="225"/>
      <c r="IK55" s="225"/>
      <c r="IL55" s="225"/>
      <c r="IM55" s="225"/>
      <c r="IN55" s="225"/>
      <c r="IO55" s="225"/>
      <c r="IP55" s="225"/>
    </row>
    <row r="56" spans="1:250" ht="23.45" customHeight="1">
      <c r="A56" s="188"/>
      <c r="B56" s="179"/>
      <c r="C56" s="26"/>
      <c r="D56" s="502"/>
      <c r="E56" s="503"/>
      <c r="F56" s="503"/>
      <c r="G56" s="503"/>
      <c r="H56" s="503"/>
      <c r="I56" s="503"/>
      <c r="J56" s="503"/>
      <c r="K56" s="504"/>
      <c r="L56" s="27"/>
      <c r="M56" s="92"/>
      <c r="N56" s="119" t="str">
        <f t="shared" si="0"/>
        <v/>
      </c>
      <c r="O56" s="38"/>
      <c r="P56" s="225"/>
      <c r="Q56" s="332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  <c r="AO56" s="227"/>
      <c r="AP56" s="227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  <c r="IM56" s="225"/>
      <c r="IN56" s="225"/>
      <c r="IO56" s="225"/>
      <c r="IP56" s="225"/>
    </row>
    <row r="57" spans="1:250" ht="23.45" customHeight="1">
      <c r="A57" s="188"/>
      <c r="B57" s="179"/>
      <c r="C57" s="26"/>
      <c r="D57" s="502"/>
      <c r="E57" s="503"/>
      <c r="F57" s="503"/>
      <c r="G57" s="503"/>
      <c r="H57" s="503"/>
      <c r="I57" s="503"/>
      <c r="J57" s="503"/>
      <c r="K57" s="504"/>
      <c r="L57" s="27"/>
      <c r="M57" s="92"/>
      <c r="N57" s="119" t="str">
        <f t="shared" si="0"/>
        <v/>
      </c>
      <c r="O57" s="38"/>
      <c r="P57" s="225"/>
      <c r="Q57" s="332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5"/>
      <c r="AR57" s="225"/>
      <c r="AS57" s="225"/>
      <c r="AT57" s="225"/>
      <c r="AU57" s="225"/>
      <c r="AV57" s="225"/>
      <c r="AW57" s="225"/>
      <c r="AX57" s="225"/>
      <c r="AY57" s="225"/>
      <c r="AZ57" s="225"/>
      <c r="BA57" s="225"/>
      <c r="BB57" s="225"/>
      <c r="BC57" s="225"/>
      <c r="BD57" s="225"/>
      <c r="BE57" s="225"/>
      <c r="BF57" s="225"/>
      <c r="BG57" s="225"/>
      <c r="BH57" s="225"/>
      <c r="BI57" s="225"/>
      <c r="BJ57" s="225"/>
      <c r="BK57" s="225"/>
      <c r="BL57" s="225"/>
      <c r="BM57" s="225"/>
      <c r="BN57" s="225"/>
      <c r="BO57" s="225"/>
      <c r="BP57" s="225"/>
      <c r="BQ57" s="225"/>
      <c r="BR57" s="225"/>
      <c r="BS57" s="225"/>
      <c r="BT57" s="225"/>
      <c r="BU57" s="225"/>
      <c r="BV57" s="225"/>
      <c r="BW57" s="225"/>
      <c r="BX57" s="225"/>
      <c r="BY57" s="225"/>
      <c r="BZ57" s="225"/>
      <c r="CA57" s="225"/>
      <c r="CB57" s="225"/>
      <c r="CC57" s="225"/>
      <c r="CD57" s="225"/>
      <c r="CE57" s="225"/>
      <c r="CF57" s="225"/>
      <c r="CG57" s="225"/>
      <c r="CH57" s="225"/>
      <c r="CI57" s="225"/>
      <c r="CJ57" s="225"/>
      <c r="CK57" s="225"/>
      <c r="CL57" s="225"/>
      <c r="CM57" s="225"/>
      <c r="CN57" s="225"/>
      <c r="CO57" s="225"/>
      <c r="CP57" s="225"/>
      <c r="CQ57" s="225"/>
      <c r="CR57" s="225"/>
      <c r="CS57" s="225"/>
      <c r="CT57" s="225"/>
      <c r="CU57" s="225"/>
      <c r="CV57" s="225"/>
      <c r="CW57" s="225"/>
      <c r="CX57" s="225"/>
      <c r="CY57" s="225"/>
      <c r="CZ57" s="225"/>
      <c r="DA57" s="225"/>
      <c r="DB57" s="225"/>
      <c r="DC57" s="225"/>
      <c r="DD57" s="225"/>
      <c r="DE57" s="225"/>
      <c r="DF57" s="225"/>
      <c r="DG57" s="225"/>
      <c r="DH57" s="225"/>
      <c r="DI57" s="225"/>
      <c r="DJ57" s="225"/>
      <c r="DK57" s="225"/>
      <c r="DL57" s="225"/>
      <c r="DM57" s="225"/>
      <c r="DN57" s="225"/>
      <c r="DO57" s="225"/>
      <c r="DP57" s="225"/>
      <c r="DQ57" s="225"/>
      <c r="DR57" s="225"/>
      <c r="DS57" s="225"/>
      <c r="DT57" s="225"/>
      <c r="DU57" s="225"/>
      <c r="DV57" s="225"/>
      <c r="DW57" s="225"/>
      <c r="DX57" s="225"/>
      <c r="DY57" s="225"/>
      <c r="DZ57" s="225"/>
      <c r="EA57" s="225"/>
      <c r="EB57" s="225"/>
      <c r="EC57" s="225"/>
      <c r="ED57" s="225"/>
      <c r="EE57" s="225"/>
      <c r="EF57" s="225"/>
      <c r="EG57" s="225"/>
      <c r="EH57" s="225"/>
      <c r="EI57" s="225"/>
      <c r="EJ57" s="225"/>
      <c r="EK57" s="225"/>
      <c r="EL57" s="225"/>
      <c r="EM57" s="225"/>
      <c r="EN57" s="225"/>
      <c r="EO57" s="225"/>
      <c r="EP57" s="225"/>
      <c r="EQ57" s="225"/>
      <c r="ER57" s="225"/>
      <c r="ES57" s="225"/>
      <c r="ET57" s="225"/>
      <c r="EU57" s="225"/>
      <c r="EV57" s="225"/>
      <c r="EW57" s="225"/>
      <c r="EX57" s="225"/>
      <c r="EY57" s="225"/>
      <c r="EZ57" s="225"/>
      <c r="FA57" s="225"/>
      <c r="FB57" s="225"/>
      <c r="FC57" s="225"/>
      <c r="FD57" s="225"/>
      <c r="FE57" s="225"/>
      <c r="FF57" s="225"/>
      <c r="FG57" s="225"/>
      <c r="FH57" s="225"/>
      <c r="FI57" s="225"/>
      <c r="FJ57" s="225"/>
      <c r="FK57" s="225"/>
      <c r="FL57" s="225"/>
      <c r="FM57" s="225"/>
      <c r="FN57" s="225"/>
      <c r="FO57" s="225"/>
      <c r="FP57" s="225"/>
      <c r="FQ57" s="225"/>
      <c r="FR57" s="225"/>
      <c r="FS57" s="225"/>
      <c r="FT57" s="225"/>
      <c r="FU57" s="225"/>
      <c r="FV57" s="225"/>
      <c r="FW57" s="225"/>
      <c r="FX57" s="225"/>
      <c r="FY57" s="225"/>
      <c r="FZ57" s="225"/>
      <c r="GA57" s="225"/>
      <c r="GB57" s="225"/>
      <c r="GC57" s="225"/>
      <c r="GD57" s="225"/>
      <c r="GE57" s="225"/>
      <c r="GF57" s="225"/>
      <c r="GG57" s="225"/>
      <c r="GH57" s="225"/>
      <c r="GI57" s="225"/>
      <c r="GJ57" s="225"/>
      <c r="GK57" s="225"/>
      <c r="GL57" s="225"/>
      <c r="GM57" s="225"/>
      <c r="GN57" s="225"/>
      <c r="GO57" s="225"/>
      <c r="GP57" s="225"/>
      <c r="GQ57" s="225"/>
      <c r="GR57" s="225"/>
      <c r="GS57" s="225"/>
      <c r="GT57" s="225"/>
      <c r="GU57" s="225"/>
      <c r="GV57" s="225"/>
      <c r="GW57" s="225"/>
      <c r="GX57" s="225"/>
      <c r="GY57" s="225"/>
      <c r="GZ57" s="225"/>
      <c r="HA57" s="225"/>
      <c r="HB57" s="225"/>
      <c r="HC57" s="225"/>
      <c r="HD57" s="225"/>
      <c r="HE57" s="225"/>
      <c r="HF57" s="225"/>
      <c r="HG57" s="225"/>
      <c r="HH57" s="225"/>
      <c r="HI57" s="225"/>
      <c r="HJ57" s="225"/>
      <c r="HK57" s="225"/>
      <c r="HL57" s="225"/>
      <c r="HM57" s="225"/>
      <c r="HN57" s="225"/>
      <c r="HO57" s="225"/>
      <c r="HP57" s="225"/>
      <c r="HQ57" s="225"/>
      <c r="HR57" s="225"/>
      <c r="HS57" s="225"/>
      <c r="HT57" s="225"/>
      <c r="HU57" s="225"/>
      <c r="HV57" s="225"/>
      <c r="HW57" s="225"/>
      <c r="HX57" s="225"/>
      <c r="HY57" s="225"/>
      <c r="HZ57" s="225"/>
      <c r="IA57" s="225"/>
      <c r="IB57" s="225"/>
      <c r="IC57" s="225"/>
      <c r="ID57" s="225"/>
      <c r="IE57" s="225"/>
      <c r="IF57" s="225"/>
      <c r="IG57" s="225"/>
      <c r="IH57" s="225"/>
      <c r="II57" s="225"/>
      <c r="IJ57" s="225"/>
      <c r="IK57" s="225"/>
      <c r="IL57" s="225"/>
      <c r="IM57" s="225"/>
      <c r="IN57" s="225"/>
      <c r="IO57" s="225"/>
      <c r="IP57" s="225"/>
    </row>
    <row r="58" spans="1:250" ht="23.45" customHeight="1">
      <c r="A58" s="188"/>
      <c r="B58" s="179"/>
      <c r="C58" s="26"/>
      <c r="D58" s="502"/>
      <c r="E58" s="503"/>
      <c r="F58" s="503"/>
      <c r="G58" s="503"/>
      <c r="H58" s="503"/>
      <c r="I58" s="503"/>
      <c r="J58" s="503"/>
      <c r="K58" s="504"/>
      <c r="L58" s="27"/>
      <c r="M58" s="92"/>
      <c r="N58" s="119" t="str">
        <f t="shared" si="0"/>
        <v/>
      </c>
      <c r="O58" s="38"/>
      <c r="P58" s="225"/>
      <c r="Q58" s="332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</row>
    <row r="59" spans="1:250" ht="23.45" customHeight="1">
      <c r="A59" s="188"/>
      <c r="B59" s="179"/>
      <c r="C59" s="26"/>
      <c r="D59" s="502"/>
      <c r="E59" s="503"/>
      <c r="F59" s="503"/>
      <c r="G59" s="503"/>
      <c r="H59" s="503"/>
      <c r="I59" s="503"/>
      <c r="J59" s="503"/>
      <c r="K59" s="504"/>
      <c r="L59" s="27"/>
      <c r="M59" s="92"/>
      <c r="N59" s="119" t="str">
        <f t="shared" si="0"/>
        <v/>
      </c>
      <c r="O59" s="38"/>
      <c r="P59" s="225"/>
      <c r="Q59" s="332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  <c r="BG59" s="225"/>
      <c r="BH59" s="225"/>
      <c r="BI59" s="225"/>
      <c r="BJ59" s="225"/>
      <c r="BK59" s="225"/>
      <c r="BL59" s="225"/>
      <c r="BM59" s="225"/>
      <c r="BN59" s="225"/>
      <c r="BO59" s="225"/>
      <c r="BP59" s="225"/>
      <c r="BQ59" s="225"/>
      <c r="BR59" s="225"/>
      <c r="BS59" s="225"/>
      <c r="BT59" s="225"/>
      <c r="BU59" s="225"/>
      <c r="BV59" s="225"/>
      <c r="BW59" s="225"/>
      <c r="BX59" s="225"/>
      <c r="BY59" s="225"/>
      <c r="BZ59" s="225"/>
      <c r="CA59" s="225"/>
      <c r="CB59" s="225"/>
      <c r="CC59" s="225"/>
      <c r="CD59" s="225"/>
      <c r="CE59" s="225"/>
      <c r="CF59" s="225"/>
      <c r="CG59" s="225"/>
      <c r="CH59" s="225"/>
      <c r="CI59" s="225"/>
      <c r="CJ59" s="225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225"/>
      <c r="DX59" s="225"/>
      <c r="DY59" s="225"/>
      <c r="DZ59" s="225"/>
      <c r="EA59" s="225"/>
      <c r="EB59" s="225"/>
      <c r="EC59" s="225"/>
      <c r="ED59" s="225"/>
      <c r="EE59" s="225"/>
      <c r="EF59" s="225"/>
      <c r="EG59" s="225"/>
      <c r="EH59" s="225"/>
      <c r="EI59" s="225"/>
      <c r="EJ59" s="225"/>
      <c r="EK59" s="225"/>
      <c r="EL59" s="225"/>
      <c r="EM59" s="225"/>
      <c r="EN59" s="225"/>
      <c r="EO59" s="225"/>
      <c r="EP59" s="225"/>
      <c r="EQ59" s="225"/>
      <c r="ER59" s="225"/>
      <c r="ES59" s="225"/>
      <c r="ET59" s="225"/>
      <c r="EU59" s="225"/>
      <c r="EV59" s="225"/>
      <c r="EW59" s="225"/>
      <c r="EX59" s="225"/>
      <c r="EY59" s="225"/>
      <c r="EZ59" s="225"/>
      <c r="FA59" s="225"/>
      <c r="FB59" s="225"/>
      <c r="FC59" s="225"/>
      <c r="FD59" s="225"/>
      <c r="FE59" s="225"/>
      <c r="FF59" s="225"/>
      <c r="FG59" s="225"/>
      <c r="FH59" s="225"/>
      <c r="FI59" s="225"/>
      <c r="FJ59" s="225"/>
      <c r="FK59" s="225"/>
      <c r="FL59" s="225"/>
      <c r="FM59" s="225"/>
      <c r="FN59" s="225"/>
      <c r="FO59" s="225"/>
      <c r="FP59" s="225"/>
      <c r="FQ59" s="225"/>
      <c r="FR59" s="225"/>
      <c r="FS59" s="225"/>
      <c r="FT59" s="225"/>
      <c r="FU59" s="225"/>
      <c r="FV59" s="225"/>
      <c r="FW59" s="225"/>
      <c r="FX59" s="225"/>
      <c r="FY59" s="225"/>
      <c r="FZ59" s="225"/>
      <c r="GA59" s="225"/>
      <c r="GB59" s="225"/>
      <c r="GC59" s="225"/>
      <c r="GD59" s="225"/>
      <c r="GE59" s="225"/>
      <c r="GF59" s="225"/>
      <c r="GG59" s="225"/>
      <c r="GH59" s="225"/>
      <c r="GI59" s="225"/>
      <c r="GJ59" s="225"/>
      <c r="GK59" s="225"/>
      <c r="GL59" s="225"/>
      <c r="GM59" s="225"/>
      <c r="GN59" s="225"/>
      <c r="GO59" s="225"/>
      <c r="GP59" s="225"/>
      <c r="GQ59" s="225"/>
      <c r="GR59" s="225"/>
      <c r="GS59" s="225"/>
      <c r="GT59" s="225"/>
      <c r="GU59" s="225"/>
      <c r="GV59" s="225"/>
      <c r="GW59" s="225"/>
      <c r="GX59" s="225"/>
      <c r="GY59" s="225"/>
      <c r="GZ59" s="225"/>
      <c r="HA59" s="225"/>
      <c r="HB59" s="225"/>
      <c r="HC59" s="225"/>
      <c r="HD59" s="225"/>
      <c r="HE59" s="225"/>
      <c r="HF59" s="225"/>
      <c r="HG59" s="225"/>
      <c r="HH59" s="225"/>
      <c r="HI59" s="225"/>
      <c r="HJ59" s="225"/>
      <c r="HK59" s="225"/>
      <c r="HL59" s="225"/>
      <c r="HM59" s="225"/>
      <c r="HN59" s="225"/>
      <c r="HO59" s="225"/>
      <c r="HP59" s="225"/>
      <c r="HQ59" s="225"/>
      <c r="HR59" s="225"/>
      <c r="HS59" s="225"/>
      <c r="HT59" s="225"/>
      <c r="HU59" s="225"/>
      <c r="HV59" s="225"/>
      <c r="HW59" s="225"/>
      <c r="HX59" s="225"/>
      <c r="HY59" s="225"/>
      <c r="HZ59" s="225"/>
      <c r="IA59" s="225"/>
      <c r="IB59" s="225"/>
      <c r="IC59" s="225"/>
      <c r="ID59" s="225"/>
      <c r="IE59" s="225"/>
      <c r="IF59" s="225"/>
      <c r="IG59" s="225"/>
      <c r="IH59" s="225"/>
      <c r="II59" s="225"/>
      <c r="IJ59" s="225"/>
      <c r="IK59" s="225"/>
      <c r="IL59" s="225"/>
      <c r="IM59" s="225"/>
      <c r="IN59" s="225"/>
      <c r="IO59" s="225"/>
      <c r="IP59" s="225"/>
    </row>
    <row r="60" spans="1:250" ht="23.45" customHeight="1">
      <c r="A60" s="188"/>
      <c r="B60" s="198"/>
      <c r="C60" s="26"/>
      <c r="D60" s="502"/>
      <c r="E60" s="503"/>
      <c r="F60" s="503"/>
      <c r="G60" s="503"/>
      <c r="H60" s="503"/>
      <c r="I60" s="503"/>
      <c r="J60" s="503"/>
      <c r="K60" s="504"/>
      <c r="L60" s="27"/>
      <c r="M60" s="92"/>
      <c r="N60" s="119" t="str">
        <f t="shared" si="0"/>
        <v/>
      </c>
      <c r="O60" s="38"/>
      <c r="P60" s="225"/>
      <c r="Q60" s="332"/>
      <c r="R60" s="132"/>
      <c r="S60" s="132"/>
      <c r="T60" s="226"/>
      <c r="U60" s="226"/>
      <c r="V60" s="226"/>
      <c r="W60" s="226"/>
      <c r="X60" s="226"/>
      <c r="Y60" s="226"/>
      <c r="Z60" s="226"/>
      <c r="AA60" s="226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</row>
    <row r="61" spans="1:250" s="22" customFormat="1" ht="6" customHeight="1">
      <c r="A61" s="186"/>
      <c r="C61" s="18"/>
      <c r="D61" s="281"/>
      <c r="E61" s="1"/>
      <c r="F61" s="1"/>
      <c r="G61" s="1"/>
      <c r="H61" s="1"/>
      <c r="I61" s="1"/>
      <c r="J61" s="1"/>
      <c r="K61" s="18"/>
      <c r="L61" s="18"/>
      <c r="M61" s="18"/>
      <c r="N61" s="23"/>
      <c r="O61" s="1"/>
      <c r="P61" s="225"/>
      <c r="Q61" s="334"/>
      <c r="R61" s="134"/>
      <c r="S61" s="134"/>
      <c r="T61" s="132"/>
      <c r="U61" s="132"/>
      <c r="V61" s="132"/>
      <c r="W61" s="132"/>
      <c r="X61" s="132"/>
      <c r="Y61" s="132"/>
      <c r="Z61" s="132"/>
      <c r="AA61" s="132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0"/>
      <c r="BU61" s="120"/>
      <c r="BV61" s="120"/>
      <c r="BW61" s="120"/>
      <c r="BX61" s="120"/>
      <c r="BY61" s="120"/>
      <c r="BZ61" s="120"/>
      <c r="CA61" s="120"/>
      <c r="CB61" s="120"/>
      <c r="CC61" s="120"/>
      <c r="CD61" s="120"/>
      <c r="CE61" s="120"/>
      <c r="CF61" s="120"/>
      <c r="CG61" s="120"/>
      <c r="CH61" s="120"/>
      <c r="CI61" s="120"/>
      <c r="CJ61" s="120"/>
      <c r="CK61" s="120"/>
      <c r="CL61" s="120"/>
      <c r="CM61" s="120"/>
      <c r="CN61" s="120"/>
      <c r="CO61" s="120"/>
      <c r="CP61" s="120"/>
      <c r="CQ61" s="120"/>
      <c r="CR61" s="120"/>
      <c r="CS61" s="120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120"/>
      <c r="EJ61" s="120"/>
      <c r="EK61" s="120"/>
      <c r="EL61" s="120"/>
      <c r="EM61" s="120"/>
      <c r="EN61" s="120"/>
      <c r="EO61" s="120"/>
      <c r="EP61" s="120"/>
      <c r="EQ61" s="120"/>
      <c r="ER61" s="120"/>
      <c r="ES61" s="120"/>
      <c r="ET61" s="120"/>
      <c r="EU61" s="120"/>
      <c r="EV61" s="120"/>
      <c r="EW61" s="120"/>
      <c r="EX61" s="120"/>
      <c r="EY61" s="120"/>
      <c r="EZ61" s="120"/>
      <c r="FA61" s="120"/>
      <c r="FB61" s="120"/>
      <c r="FC61" s="120"/>
      <c r="FD61" s="120"/>
      <c r="FE61" s="120"/>
      <c r="FF61" s="120"/>
      <c r="FG61" s="120"/>
      <c r="FH61" s="120"/>
      <c r="FI61" s="120"/>
      <c r="FJ61" s="120"/>
      <c r="FK61" s="120"/>
      <c r="FL61" s="120"/>
      <c r="FM61" s="120"/>
      <c r="FN61" s="120"/>
      <c r="FO61" s="120"/>
      <c r="FP61" s="120"/>
      <c r="FQ61" s="120"/>
      <c r="FR61" s="120"/>
      <c r="FS61" s="120"/>
      <c r="FT61" s="120"/>
      <c r="FU61" s="120"/>
      <c r="FV61" s="120"/>
      <c r="FW61" s="120"/>
      <c r="FX61" s="120"/>
      <c r="FY61" s="120"/>
      <c r="FZ61" s="120"/>
      <c r="GA61" s="120"/>
      <c r="GB61" s="120"/>
      <c r="GC61" s="120"/>
      <c r="GD61" s="120"/>
      <c r="GE61" s="120"/>
      <c r="GF61" s="120"/>
      <c r="GG61" s="120"/>
      <c r="GH61" s="120"/>
      <c r="GI61" s="120"/>
      <c r="GJ61" s="120"/>
      <c r="GK61" s="120"/>
      <c r="GL61" s="120"/>
      <c r="GM61" s="120"/>
      <c r="GN61" s="120"/>
      <c r="GO61" s="120"/>
      <c r="GP61" s="120"/>
      <c r="GQ61" s="120"/>
      <c r="GR61" s="120"/>
      <c r="GS61" s="120"/>
      <c r="GT61" s="120"/>
      <c r="GU61" s="120"/>
      <c r="GV61" s="120"/>
      <c r="GW61" s="120"/>
      <c r="GX61" s="120"/>
      <c r="GY61" s="120"/>
      <c r="GZ61" s="120"/>
      <c r="HA61" s="120"/>
      <c r="HB61" s="120"/>
      <c r="HC61" s="120"/>
      <c r="HD61" s="120"/>
      <c r="HE61" s="120"/>
      <c r="HF61" s="120"/>
      <c r="HG61" s="120"/>
      <c r="HH61" s="120"/>
      <c r="HI61" s="120"/>
      <c r="HJ61" s="120"/>
      <c r="HK61" s="120"/>
      <c r="HL61" s="120"/>
      <c r="HM61" s="120"/>
      <c r="HN61" s="120"/>
      <c r="HO61" s="120"/>
      <c r="HP61" s="120"/>
      <c r="HQ61" s="120"/>
      <c r="HR61" s="120"/>
      <c r="HS61" s="120"/>
      <c r="HT61" s="120"/>
      <c r="HU61" s="120"/>
      <c r="HV61" s="120"/>
      <c r="HW61" s="120"/>
      <c r="HX61" s="120"/>
      <c r="HY61" s="120"/>
      <c r="HZ61" s="120"/>
      <c r="IA61" s="120"/>
      <c r="IB61" s="120"/>
      <c r="IC61" s="120"/>
      <c r="ID61" s="120"/>
      <c r="IE61" s="120"/>
      <c r="IF61" s="120"/>
      <c r="IG61" s="120"/>
      <c r="IH61" s="120"/>
      <c r="II61" s="120"/>
      <c r="IJ61" s="120"/>
      <c r="IK61" s="120"/>
      <c r="IL61" s="120"/>
      <c r="IM61" s="120"/>
      <c r="IN61" s="120"/>
      <c r="IO61" s="120"/>
      <c r="IP61" s="120"/>
    </row>
    <row r="62" spans="1:250" s="40" customFormat="1" ht="28.5" customHeight="1">
      <c r="A62" s="235"/>
      <c r="B62" s="506" t="s">
        <v>159</v>
      </c>
      <c r="C62" s="507"/>
      <c r="D62" s="507"/>
      <c r="E62" s="507"/>
      <c r="F62" s="507"/>
      <c r="G62" s="507"/>
      <c r="H62" s="507"/>
      <c r="I62" s="507"/>
      <c r="J62" s="507"/>
      <c r="K62" s="507"/>
      <c r="L62" s="507"/>
      <c r="M62" s="507"/>
      <c r="N62" s="507"/>
      <c r="O62" s="508"/>
      <c r="P62" s="225"/>
      <c r="Q62" s="335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5"/>
      <c r="FK62" s="125"/>
      <c r="FL62" s="125"/>
      <c r="FM62" s="125"/>
      <c r="FN62" s="125"/>
      <c r="FO62" s="125"/>
      <c r="FP62" s="125"/>
      <c r="FQ62" s="125"/>
      <c r="FR62" s="125"/>
      <c r="FS62" s="125"/>
      <c r="FT62" s="125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25"/>
      <c r="GF62" s="125"/>
      <c r="GG62" s="125"/>
      <c r="GH62" s="125"/>
      <c r="GI62" s="125"/>
      <c r="GJ62" s="125"/>
      <c r="GK62" s="125"/>
      <c r="GL62" s="125"/>
      <c r="GM62" s="125"/>
      <c r="GN62" s="125"/>
      <c r="GO62" s="125"/>
      <c r="GP62" s="125"/>
      <c r="GQ62" s="125"/>
      <c r="GR62" s="125"/>
      <c r="GS62" s="125"/>
      <c r="GT62" s="125"/>
      <c r="GU62" s="125"/>
      <c r="GV62" s="125"/>
      <c r="GW62" s="125"/>
      <c r="GX62" s="125"/>
      <c r="GY62" s="125"/>
      <c r="GZ62" s="125"/>
      <c r="HA62" s="125"/>
      <c r="HB62" s="125"/>
      <c r="HC62" s="125"/>
      <c r="HD62" s="125"/>
      <c r="HE62" s="125"/>
      <c r="HF62" s="125"/>
      <c r="HG62" s="125"/>
      <c r="HH62" s="125"/>
      <c r="HI62" s="125"/>
      <c r="HJ62" s="125"/>
      <c r="HK62" s="125"/>
      <c r="HL62" s="125"/>
      <c r="HM62" s="125"/>
      <c r="HN62" s="125"/>
      <c r="HO62" s="125"/>
      <c r="HP62" s="125"/>
      <c r="HQ62" s="125"/>
      <c r="HR62" s="125"/>
      <c r="HS62" s="125"/>
      <c r="HT62" s="125"/>
      <c r="HU62" s="125"/>
      <c r="HV62" s="125"/>
      <c r="HW62" s="125"/>
      <c r="HX62" s="125"/>
      <c r="HY62" s="125"/>
      <c r="HZ62" s="125"/>
      <c r="IA62" s="125"/>
      <c r="IB62" s="125"/>
      <c r="IC62" s="125"/>
      <c r="ID62" s="125"/>
      <c r="IE62" s="125"/>
      <c r="IF62" s="125"/>
      <c r="IG62" s="125"/>
      <c r="IH62" s="125"/>
      <c r="II62" s="125"/>
      <c r="IJ62" s="125"/>
      <c r="IK62" s="125"/>
      <c r="IL62" s="125"/>
      <c r="IM62" s="125"/>
      <c r="IN62" s="125"/>
      <c r="IO62" s="125"/>
      <c r="IP62" s="125"/>
    </row>
    <row r="63" spans="1:250" s="40" customFormat="1" ht="21.75" customHeight="1">
      <c r="A63" s="235"/>
      <c r="B63" s="518" t="s">
        <v>160</v>
      </c>
      <c r="C63" s="519"/>
      <c r="D63" s="519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20"/>
      <c r="P63" s="225"/>
      <c r="Q63" s="335"/>
      <c r="R63" s="142"/>
      <c r="S63" s="142"/>
      <c r="T63" s="134"/>
      <c r="U63" s="134"/>
      <c r="V63" s="134"/>
      <c r="W63" s="134"/>
      <c r="X63" s="134"/>
      <c r="Y63" s="134"/>
      <c r="Z63" s="134"/>
      <c r="AA63" s="134"/>
      <c r="AB63" s="129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5"/>
      <c r="FP63" s="125"/>
      <c r="FQ63" s="125"/>
      <c r="FR63" s="125"/>
      <c r="FS63" s="125"/>
      <c r="FT63" s="125"/>
      <c r="FU63" s="125"/>
      <c r="FV63" s="125"/>
      <c r="FW63" s="125"/>
      <c r="FX63" s="125"/>
      <c r="FY63" s="125"/>
      <c r="FZ63" s="125"/>
      <c r="GA63" s="125"/>
      <c r="GB63" s="125"/>
      <c r="GC63" s="125"/>
      <c r="GD63" s="125"/>
      <c r="GE63" s="125"/>
      <c r="GF63" s="125"/>
      <c r="GG63" s="125"/>
      <c r="GH63" s="125"/>
      <c r="GI63" s="125"/>
      <c r="GJ63" s="125"/>
      <c r="GK63" s="125"/>
      <c r="GL63" s="125"/>
      <c r="GM63" s="125"/>
      <c r="GN63" s="125"/>
      <c r="GO63" s="125"/>
      <c r="GP63" s="125"/>
      <c r="GQ63" s="125"/>
      <c r="GR63" s="125"/>
      <c r="GS63" s="125"/>
      <c r="GT63" s="125"/>
      <c r="GU63" s="125"/>
      <c r="GV63" s="125"/>
      <c r="GW63" s="125"/>
      <c r="GX63" s="125"/>
      <c r="GY63" s="125"/>
      <c r="GZ63" s="125"/>
      <c r="HA63" s="125"/>
      <c r="HB63" s="125"/>
      <c r="HC63" s="125"/>
      <c r="HD63" s="125"/>
      <c r="HE63" s="125"/>
      <c r="HF63" s="125"/>
      <c r="HG63" s="125"/>
      <c r="HH63" s="125"/>
      <c r="HI63" s="125"/>
      <c r="HJ63" s="125"/>
      <c r="HK63" s="125"/>
      <c r="HL63" s="125"/>
      <c r="HM63" s="125"/>
      <c r="HN63" s="125"/>
      <c r="HO63" s="125"/>
      <c r="HP63" s="125"/>
      <c r="HQ63" s="125"/>
      <c r="HR63" s="125"/>
      <c r="HS63" s="125"/>
      <c r="HT63" s="125"/>
      <c r="HU63" s="125"/>
      <c r="HV63" s="125"/>
      <c r="HW63" s="125"/>
      <c r="HX63" s="125"/>
      <c r="HY63" s="125"/>
      <c r="HZ63" s="125"/>
      <c r="IA63" s="125"/>
      <c r="IB63" s="125"/>
      <c r="IC63" s="125"/>
      <c r="ID63" s="125"/>
      <c r="IE63" s="125"/>
      <c r="IF63" s="125"/>
      <c r="IG63" s="125"/>
      <c r="IH63" s="125"/>
      <c r="II63" s="125"/>
      <c r="IJ63" s="125"/>
      <c r="IK63" s="125"/>
      <c r="IL63" s="125"/>
      <c r="IM63" s="125"/>
      <c r="IN63" s="125"/>
      <c r="IO63" s="125"/>
      <c r="IP63" s="125"/>
    </row>
    <row r="64" spans="1:250" ht="12" customHeight="1">
      <c r="A64" s="148"/>
      <c r="B64" s="297" t="s">
        <v>186</v>
      </c>
      <c r="C64" s="3"/>
      <c r="D64" s="73"/>
      <c r="E64" s="25"/>
      <c r="F64" s="25"/>
      <c r="G64" s="25"/>
      <c r="H64" s="25"/>
      <c r="I64" s="25"/>
      <c r="J64" s="25"/>
      <c r="K64" s="3"/>
      <c r="L64" s="3"/>
      <c r="M64" s="156"/>
      <c r="N64" s="156"/>
      <c r="O64" s="156">
        <v>1</v>
      </c>
      <c r="P64" s="225"/>
      <c r="Q64" s="336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/>
      <c r="BX64" s="147"/>
      <c r="BY64" s="147"/>
      <c r="BZ64" s="147"/>
      <c r="CA64" s="147"/>
      <c r="CB64" s="147"/>
      <c r="CC64" s="147"/>
      <c r="CD64" s="147"/>
      <c r="CE64" s="147"/>
      <c r="CF64" s="147"/>
      <c r="CG64" s="147"/>
      <c r="CH64" s="147"/>
      <c r="CI64" s="147"/>
      <c r="CJ64" s="147"/>
      <c r="CK64" s="147"/>
      <c r="CL64" s="147"/>
      <c r="CM64" s="147"/>
      <c r="CN64" s="147"/>
      <c r="CO64" s="147"/>
      <c r="CP64" s="147"/>
      <c r="CQ64" s="147"/>
      <c r="CR64" s="147"/>
      <c r="CS64" s="147"/>
      <c r="CT64" s="147"/>
      <c r="CU64" s="147"/>
      <c r="CV64" s="147"/>
      <c r="CW64" s="147"/>
      <c r="CX64" s="147"/>
      <c r="CY64" s="147"/>
      <c r="CZ64" s="147"/>
      <c r="DA64" s="147"/>
      <c r="DB64" s="147"/>
      <c r="DC64" s="147"/>
      <c r="DD64" s="147"/>
      <c r="DE64" s="147"/>
      <c r="DF64" s="147"/>
      <c r="DG64" s="147"/>
      <c r="DH64" s="147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7"/>
      <c r="DX64" s="147"/>
      <c r="DY64" s="147"/>
      <c r="DZ64" s="147"/>
      <c r="EA64" s="147"/>
      <c r="EB64" s="147"/>
      <c r="EC64" s="147"/>
      <c r="ED64" s="147"/>
      <c r="EE64" s="147"/>
      <c r="EF64" s="147"/>
      <c r="EG64" s="147"/>
      <c r="EH64" s="147"/>
      <c r="EI64" s="147"/>
      <c r="EJ64" s="147"/>
      <c r="EK64" s="147"/>
      <c r="EL64" s="147"/>
      <c r="EM64" s="147"/>
      <c r="EN64" s="147"/>
      <c r="EO64" s="147"/>
      <c r="EP64" s="147"/>
      <c r="EQ64" s="147"/>
      <c r="ER64" s="147"/>
      <c r="ES64" s="147"/>
      <c r="ET64" s="147"/>
      <c r="EU64" s="147"/>
      <c r="EV64" s="147"/>
      <c r="EW64" s="147"/>
      <c r="EX64" s="147"/>
      <c r="EY64" s="147"/>
      <c r="EZ64" s="147"/>
      <c r="FA64" s="147"/>
      <c r="FB64" s="147"/>
      <c r="FC64" s="147"/>
      <c r="FD64" s="147"/>
      <c r="FE64" s="147"/>
      <c r="FF64" s="147"/>
      <c r="FG64" s="147"/>
      <c r="FH64" s="147"/>
      <c r="FI64" s="147"/>
      <c r="FJ64" s="147"/>
      <c r="FK64" s="147"/>
      <c r="FL64" s="147"/>
      <c r="FM64" s="147"/>
      <c r="FN64" s="147"/>
      <c r="FO64" s="147"/>
      <c r="FP64" s="147"/>
      <c r="FQ64" s="147"/>
      <c r="FR64" s="147"/>
      <c r="FS64" s="147"/>
      <c r="FT64" s="147"/>
      <c r="FU64" s="147"/>
      <c r="FV64" s="147"/>
      <c r="FW64" s="147"/>
      <c r="FX64" s="147"/>
      <c r="FY64" s="147"/>
      <c r="FZ64" s="147"/>
      <c r="GA64" s="147"/>
      <c r="GB64" s="147"/>
      <c r="GC64" s="147"/>
      <c r="GD64" s="147"/>
      <c r="GE64" s="147"/>
      <c r="GF64" s="147"/>
      <c r="GG64" s="147"/>
      <c r="GH64" s="147"/>
      <c r="GI64" s="147"/>
      <c r="GJ64" s="147"/>
      <c r="GK64" s="147"/>
      <c r="GL64" s="147"/>
      <c r="GM64" s="147"/>
      <c r="GN64" s="147"/>
      <c r="GO64" s="147"/>
      <c r="GP64" s="147"/>
      <c r="GQ64" s="147"/>
      <c r="GR64" s="147"/>
      <c r="GS64" s="147"/>
      <c r="GT64" s="147"/>
      <c r="GU64" s="147"/>
      <c r="GV64" s="147"/>
      <c r="GW64" s="147"/>
      <c r="GX64" s="147"/>
      <c r="GY64" s="147"/>
      <c r="GZ64" s="147"/>
      <c r="HA64" s="147"/>
      <c r="HB64" s="147"/>
      <c r="HC64" s="147"/>
      <c r="HD64" s="147"/>
      <c r="HE64" s="147"/>
      <c r="HF64" s="147"/>
      <c r="HG64" s="147"/>
      <c r="HH64" s="147"/>
      <c r="HI64" s="147"/>
      <c r="HJ64" s="147"/>
      <c r="HK64" s="147"/>
      <c r="HL64" s="147"/>
      <c r="HM64" s="147"/>
      <c r="HN64" s="147"/>
      <c r="HO64" s="147"/>
      <c r="HP64" s="147"/>
      <c r="HQ64" s="147"/>
      <c r="HR64" s="147"/>
      <c r="HS64" s="147"/>
      <c r="HT64" s="147"/>
      <c r="HU64" s="147"/>
      <c r="HV64" s="147"/>
      <c r="HW64" s="147"/>
      <c r="HX64" s="147"/>
      <c r="HY64" s="147"/>
      <c r="HZ64" s="147"/>
      <c r="IA64" s="147"/>
      <c r="IB64" s="147"/>
      <c r="IC64" s="147"/>
      <c r="ID64" s="147"/>
      <c r="IE64" s="147"/>
      <c r="IF64" s="147"/>
      <c r="IG64" s="147"/>
      <c r="IH64" s="147"/>
      <c r="II64" s="147"/>
      <c r="IJ64" s="147"/>
      <c r="IK64" s="147"/>
      <c r="IL64" s="147"/>
      <c r="IM64" s="147"/>
      <c r="IN64" s="147"/>
      <c r="IO64" s="147"/>
      <c r="IP64" s="147"/>
    </row>
    <row r="65" spans="1:250" ht="18" customHeight="1">
      <c r="A65" s="148"/>
      <c r="B65" s="212" t="str">
        <f>B7</f>
        <v>EQUIPMENT TO BE PURCHASED IN BRAZIL</v>
      </c>
      <c r="C65" s="3"/>
      <c r="D65" s="73"/>
      <c r="E65" s="211"/>
      <c r="F65" s="211"/>
      <c r="G65" s="211"/>
      <c r="H65" s="211"/>
      <c r="I65" s="211"/>
      <c r="J65" s="211"/>
      <c r="K65" s="3"/>
      <c r="L65" s="3"/>
      <c r="M65" s="214"/>
      <c r="N65" s="214"/>
      <c r="O65" s="214"/>
      <c r="P65" s="234"/>
      <c r="Q65" s="336"/>
      <c r="R65" s="43"/>
      <c r="S65" s="43"/>
      <c r="T65" s="142"/>
      <c r="U65" s="142"/>
      <c r="V65" s="142"/>
      <c r="W65" s="142"/>
      <c r="X65" s="142"/>
      <c r="Y65" s="142"/>
      <c r="Z65" s="142"/>
      <c r="AA65" s="142"/>
      <c r="AB65" s="146"/>
      <c r="AC65" s="146"/>
      <c r="AD65" s="146"/>
      <c r="AE65" s="146"/>
      <c r="AF65" s="146"/>
      <c r="AG65" s="146" t="s">
        <v>47</v>
      </c>
      <c r="AH65" s="146" t="s">
        <v>48</v>
      </c>
      <c r="AI65" s="146"/>
      <c r="AJ65" s="146"/>
      <c r="AK65" s="146"/>
      <c r="AL65" s="146"/>
      <c r="AM65" s="146"/>
      <c r="AN65" s="146"/>
      <c r="AO65" s="146"/>
      <c r="AP65" s="146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147"/>
      <c r="DT65" s="147"/>
      <c r="DU65" s="147"/>
      <c r="DV65" s="147"/>
      <c r="DW65" s="147"/>
      <c r="DX65" s="147"/>
      <c r="DY65" s="147"/>
      <c r="DZ65" s="147"/>
      <c r="EA65" s="147"/>
      <c r="EB65" s="147"/>
      <c r="EC65" s="147"/>
      <c r="ED65" s="147"/>
      <c r="EE65" s="147"/>
      <c r="EF65" s="147"/>
      <c r="EG65" s="147"/>
      <c r="EH65" s="147"/>
      <c r="EI65" s="147"/>
      <c r="EJ65" s="147"/>
      <c r="EK65" s="147"/>
      <c r="EL65" s="147"/>
      <c r="EM65" s="147"/>
      <c r="EN65" s="147"/>
      <c r="EO65" s="147"/>
      <c r="EP65" s="147"/>
      <c r="EQ65" s="147"/>
      <c r="ER65" s="147"/>
      <c r="ES65" s="147"/>
      <c r="ET65" s="147"/>
      <c r="EU65" s="147"/>
      <c r="EV65" s="147"/>
      <c r="EW65" s="147"/>
      <c r="EX65" s="147"/>
      <c r="EY65" s="147"/>
      <c r="EZ65" s="147"/>
      <c r="FA65" s="147"/>
      <c r="FB65" s="147"/>
      <c r="FC65" s="147"/>
      <c r="FD65" s="147"/>
      <c r="FE65" s="147"/>
      <c r="FF65" s="147"/>
      <c r="FG65" s="147"/>
      <c r="FH65" s="147"/>
      <c r="FI65" s="147"/>
      <c r="FJ65" s="147"/>
      <c r="FK65" s="147"/>
      <c r="FL65" s="147"/>
      <c r="FM65" s="147"/>
      <c r="FN65" s="147"/>
      <c r="FO65" s="147"/>
      <c r="FP65" s="147"/>
      <c r="FQ65" s="147"/>
      <c r="FR65" s="147"/>
      <c r="FS65" s="147"/>
      <c r="FT65" s="147"/>
      <c r="FU65" s="147"/>
      <c r="FV65" s="147"/>
      <c r="FW65" s="147"/>
      <c r="FX65" s="147"/>
      <c r="FY65" s="147"/>
      <c r="FZ65" s="147"/>
      <c r="GA65" s="147"/>
      <c r="GB65" s="147"/>
      <c r="GC65" s="147"/>
      <c r="GD65" s="147"/>
      <c r="GE65" s="147"/>
      <c r="GF65" s="147"/>
      <c r="GG65" s="147"/>
      <c r="GH65" s="147"/>
      <c r="GI65" s="147"/>
      <c r="GJ65" s="147"/>
      <c r="GK65" s="147"/>
      <c r="GL65" s="147"/>
      <c r="GM65" s="147"/>
      <c r="GN65" s="147"/>
      <c r="GO65" s="147"/>
      <c r="GP65" s="147"/>
      <c r="GQ65" s="147"/>
      <c r="GR65" s="147"/>
      <c r="GS65" s="147"/>
      <c r="GT65" s="147"/>
      <c r="GU65" s="147"/>
      <c r="GV65" s="147"/>
      <c r="GW65" s="147"/>
      <c r="GX65" s="147"/>
      <c r="GY65" s="147"/>
      <c r="GZ65" s="147"/>
      <c r="HA65" s="147"/>
      <c r="HB65" s="147"/>
      <c r="HC65" s="147"/>
      <c r="HD65" s="147"/>
      <c r="HE65" s="147"/>
      <c r="HF65" s="147"/>
      <c r="HG65" s="147"/>
      <c r="HH65" s="147"/>
      <c r="HI65" s="147"/>
      <c r="HJ65" s="147"/>
      <c r="HK65" s="147"/>
      <c r="HL65" s="147"/>
      <c r="HM65" s="147"/>
      <c r="HN65" s="147"/>
      <c r="HO65" s="147"/>
      <c r="HP65" s="147"/>
      <c r="HQ65" s="147"/>
      <c r="HR65" s="147"/>
      <c r="HS65" s="147"/>
      <c r="HT65" s="147"/>
      <c r="HU65" s="147"/>
      <c r="HV65" s="147"/>
      <c r="HW65" s="147"/>
      <c r="HX65" s="147"/>
      <c r="HY65" s="147"/>
      <c r="HZ65" s="147"/>
      <c r="IA65" s="147"/>
      <c r="IB65" s="147"/>
      <c r="IC65" s="147"/>
      <c r="ID65" s="147"/>
      <c r="IE65" s="147"/>
      <c r="IF65" s="147"/>
      <c r="IG65" s="147"/>
      <c r="IH65" s="147"/>
      <c r="II65" s="147"/>
      <c r="IJ65" s="147"/>
      <c r="IK65" s="147"/>
      <c r="IL65" s="147"/>
      <c r="IM65" s="147"/>
      <c r="IN65" s="147"/>
      <c r="IO65" s="147"/>
      <c r="IP65" s="147"/>
    </row>
    <row r="66" spans="1:250" ht="15.75" customHeight="1">
      <c r="A66" s="144"/>
      <c r="B66" s="509" t="s">
        <v>0</v>
      </c>
      <c r="C66" s="511" t="s">
        <v>158</v>
      </c>
      <c r="D66" s="522" t="s">
        <v>154</v>
      </c>
      <c r="E66" s="523"/>
      <c r="F66" s="523"/>
      <c r="G66" s="523"/>
      <c r="H66" s="523"/>
      <c r="I66" s="523"/>
      <c r="J66" s="523"/>
      <c r="K66" s="524"/>
      <c r="L66" s="514" t="s">
        <v>155</v>
      </c>
      <c r="M66" s="514" t="s">
        <v>156</v>
      </c>
      <c r="N66" s="516" t="s">
        <v>157</v>
      </c>
      <c r="O66" s="511" t="s">
        <v>1</v>
      </c>
      <c r="P66" s="141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  <c r="BI66" s="215"/>
      <c r="BJ66" s="215"/>
      <c r="BK66" s="215"/>
      <c r="BL66" s="215"/>
      <c r="BM66" s="215"/>
      <c r="BN66" s="215"/>
      <c r="BO66" s="215"/>
      <c r="BP66" s="215"/>
      <c r="BQ66" s="215"/>
      <c r="BR66" s="215"/>
      <c r="BS66" s="215"/>
      <c r="BT66" s="215"/>
      <c r="BU66" s="215"/>
      <c r="BV66" s="215"/>
      <c r="BW66" s="215"/>
      <c r="BX66" s="215"/>
      <c r="BY66" s="215"/>
      <c r="BZ66" s="215"/>
      <c r="CA66" s="215"/>
      <c r="CB66" s="215"/>
      <c r="CC66" s="215"/>
      <c r="CD66" s="215"/>
      <c r="CE66" s="215"/>
      <c r="CF66" s="215"/>
      <c r="CG66" s="215"/>
      <c r="CH66" s="215"/>
      <c r="CI66" s="215"/>
      <c r="CJ66" s="215"/>
      <c r="CK66" s="215"/>
      <c r="CL66" s="215"/>
      <c r="CM66" s="215"/>
      <c r="CN66" s="215"/>
      <c r="CO66" s="215"/>
      <c r="CP66" s="215"/>
      <c r="CQ66" s="215"/>
      <c r="CR66" s="215"/>
      <c r="CS66" s="215"/>
      <c r="CT66" s="215"/>
      <c r="CU66" s="215"/>
      <c r="CV66" s="215"/>
      <c r="CW66" s="215"/>
      <c r="CX66" s="215"/>
      <c r="CY66" s="215"/>
      <c r="CZ66" s="215"/>
      <c r="DA66" s="215"/>
      <c r="DB66" s="215"/>
      <c r="DC66" s="215"/>
      <c r="DD66" s="215"/>
      <c r="DE66" s="215"/>
      <c r="DF66" s="215"/>
      <c r="DG66" s="215"/>
      <c r="DH66" s="215"/>
      <c r="DI66" s="215"/>
      <c r="DJ66" s="215"/>
      <c r="DK66" s="215"/>
      <c r="DL66" s="215"/>
      <c r="DM66" s="215"/>
      <c r="DN66" s="215"/>
      <c r="DO66" s="215"/>
      <c r="DP66" s="215"/>
      <c r="DQ66" s="215"/>
      <c r="DR66" s="215"/>
      <c r="DS66" s="215"/>
      <c r="DT66" s="215"/>
      <c r="DU66" s="215"/>
      <c r="DV66" s="215"/>
      <c r="DW66" s="215"/>
      <c r="DX66" s="215"/>
      <c r="DY66" s="215"/>
      <c r="DZ66" s="215"/>
      <c r="EA66" s="215"/>
      <c r="EB66" s="215"/>
      <c r="EC66" s="215"/>
      <c r="ED66" s="215"/>
      <c r="EE66" s="215"/>
      <c r="EF66" s="215"/>
      <c r="EG66" s="215"/>
      <c r="EH66" s="215"/>
      <c r="EI66" s="215"/>
      <c r="EJ66" s="215"/>
      <c r="EK66" s="215"/>
      <c r="EL66" s="215"/>
      <c r="EM66" s="215"/>
      <c r="EN66" s="215"/>
      <c r="EO66" s="215"/>
      <c r="EP66" s="215"/>
      <c r="EQ66" s="215"/>
      <c r="ER66" s="215"/>
      <c r="ES66" s="215"/>
      <c r="ET66" s="215"/>
      <c r="EU66" s="215"/>
      <c r="EV66" s="215"/>
      <c r="EW66" s="215"/>
      <c r="EX66" s="215"/>
      <c r="EY66" s="215"/>
      <c r="EZ66" s="215"/>
      <c r="FA66" s="215"/>
      <c r="FB66" s="215"/>
      <c r="FC66" s="215"/>
      <c r="FD66" s="215"/>
      <c r="FE66" s="215"/>
      <c r="FF66" s="215"/>
      <c r="FG66" s="215"/>
      <c r="FH66" s="215"/>
      <c r="FI66" s="215"/>
      <c r="FJ66" s="215"/>
      <c r="FK66" s="215"/>
      <c r="FL66" s="215"/>
      <c r="FM66" s="215"/>
      <c r="FN66" s="215"/>
      <c r="FO66" s="215"/>
      <c r="FP66" s="215"/>
      <c r="FQ66" s="215"/>
      <c r="FR66" s="215"/>
      <c r="FS66" s="215"/>
      <c r="FT66" s="215"/>
      <c r="FU66" s="215"/>
      <c r="FV66" s="215"/>
      <c r="FW66" s="215"/>
      <c r="FX66" s="215"/>
      <c r="FY66" s="215"/>
      <c r="FZ66" s="215"/>
      <c r="GA66" s="215"/>
      <c r="GB66" s="215"/>
      <c r="GC66" s="215"/>
      <c r="GD66" s="215"/>
      <c r="GE66" s="215"/>
      <c r="GF66" s="215"/>
      <c r="GG66" s="215"/>
      <c r="GH66" s="215"/>
      <c r="GI66" s="215"/>
      <c r="GJ66" s="215"/>
      <c r="GK66" s="215"/>
      <c r="GL66" s="215"/>
      <c r="GM66" s="215"/>
      <c r="GN66" s="215"/>
      <c r="GO66" s="215"/>
      <c r="GP66" s="215"/>
      <c r="GQ66" s="215"/>
      <c r="GR66" s="215"/>
      <c r="GS66" s="215"/>
      <c r="GT66" s="215"/>
      <c r="GU66" s="215"/>
      <c r="GV66" s="215"/>
      <c r="GW66" s="215"/>
      <c r="GX66" s="215"/>
      <c r="GY66" s="215"/>
      <c r="GZ66" s="215"/>
      <c r="HA66" s="215"/>
      <c r="HB66" s="215"/>
      <c r="HC66" s="215"/>
      <c r="HD66" s="215"/>
      <c r="HE66" s="215"/>
      <c r="HF66" s="215"/>
      <c r="HG66" s="215"/>
      <c r="HH66" s="215"/>
      <c r="HI66" s="215"/>
      <c r="HJ66" s="215"/>
      <c r="HK66" s="215"/>
      <c r="HL66" s="215"/>
      <c r="HM66" s="215"/>
      <c r="HN66" s="215"/>
      <c r="HO66" s="215"/>
      <c r="HP66" s="215"/>
      <c r="HQ66" s="215"/>
      <c r="HR66" s="215"/>
      <c r="HS66" s="215"/>
      <c r="HT66" s="215"/>
      <c r="HU66" s="215"/>
      <c r="HV66" s="215"/>
      <c r="HW66" s="215"/>
      <c r="HX66" s="215"/>
      <c r="HY66" s="215"/>
      <c r="HZ66" s="215"/>
      <c r="IA66" s="215"/>
      <c r="IB66" s="215"/>
      <c r="IC66" s="215"/>
      <c r="ID66" s="215"/>
      <c r="IE66" s="215"/>
      <c r="IF66" s="215"/>
      <c r="IG66" s="215"/>
      <c r="IH66" s="215"/>
      <c r="II66" s="215"/>
      <c r="IJ66" s="215"/>
      <c r="IK66" s="215"/>
      <c r="IL66" s="215"/>
      <c r="IM66" s="215"/>
      <c r="IN66" s="215"/>
      <c r="IO66" s="215"/>
      <c r="IP66" s="215"/>
    </row>
    <row r="67" spans="1:250" s="44" customFormat="1" ht="15.75" customHeight="1">
      <c r="A67" s="188"/>
      <c r="B67" s="510"/>
      <c r="C67" s="512"/>
      <c r="D67" s="525"/>
      <c r="E67" s="526"/>
      <c r="F67" s="526"/>
      <c r="G67" s="526"/>
      <c r="H67" s="526"/>
      <c r="I67" s="526"/>
      <c r="J67" s="526"/>
      <c r="K67" s="527"/>
      <c r="L67" s="521"/>
      <c r="M67" s="515"/>
      <c r="N67" s="517"/>
      <c r="O67" s="515"/>
      <c r="P67" s="142"/>
      <c r="Q67" s="131"/>
      <c r="R67" s="226"/>
      <c r="S67" s="226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317">
        <v>474</v>
      </c>
      <c r="AH67" s="317">
        <v>502.8</v>
      </c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</row>
    <row r="68" spans="1:250" ht="23.45" customHeight="1">
      <c r="A68" s="144"/>
      <c r="B68" s="198"/>
      <c r="C68" s="78"/>
      <c r="D68" s="502"/>
      <c r="E68" s="503"/>
      <c r="F68" s="503"/>
      <c r="G68" s="503"/>
      <c r="H68" s="503"/>
      <c r="I68" s="503"/>
      <c r="J68" s="503"/>
      <c r="K68" s="504"/>
      <c r="L68" s="27"/>
      <c r="M68" s="92"/>
      <c r="N68" s="119" t="str">
        <f t="shared" ref="N68:N114" si="1">IF(C68=0,"",C68*M68)</f>
        <v/>
      </c>
      <c r="O68" s="38"/>
      <c r="P68" s="234"/>
      <c r="Q68" s="332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7"/>
      <c r="AC68" s="227"/>
      <c r="AD68" s="227"/>
      <c r="AE68" s="227"/>
      <c r="AF68" s="227"/>
      <c r="AG68" s="318">
        <v>1392.9</v>
      </c>
      <c r="AH68" s="318">
        <v>1477.2</v>
      </c>
      <c r="AI68" s="227"/>
      <c r="AJ68" s="227"/>
      <c r="AK68" s="227"/>
      <c r="AL68" s="227"/>
      <c r="AM68" s="227"/>
      <c r="AN68" s="227"/>
      <c r="AO68" s="227"/>
      <c r="AP68" s="227"/>
      <c r="AQ68" s="225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5"/>
      <c r="CC68" s="225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5"/>
      <c r="CZ68" s="225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5"/>
      <c r="DR68" s="225"/>
      <c r="DS68" s="225"/>
      <c r="DT68" s="225"/>
      <c r="DU68" s="225"/>
      <c r="DV68" s="225"/>
      <c r="DW68" s="225"/>
      <c r="DX68" s="225"/>
      <c r="DY68" s="225"/>
      <c r="DZ68" s="225"/>
      <c r="EA68" s="225"/>
      <c r="EB68" s="225"/>
      <c r="EC68" s="225"/>
      <c r="ED68" s="225"/>
      <c r="EE68" s="225"/>
      <c r="EF68" s="225"/>
      <c r="EG68" s="225"/>
      <c r="EH68" s="225"/>
      <c r="EI68" s="225"/>
      <c r="EJ68" s="225"/>
      <c r="EK68" s="225"/>
      <c r="EL68" s="225"/>
      <c r="EM68" s="225"/>
      <c r="EN68" s="225"/>
      <c r="EO68" s="225"/>
      <c r="EP68" s="225"/>
      <c r="EQ68" s="225"/>
      <c r="ER68" s="225"/>
      <c r="ES68" s="225"/>
      <c r="ET68" s="225"/>
      <c r="EU68" s="225"/>
      <c r="EV68" s="225"/>
      <c r="EW68" s="225"/>
      <c r="EX68" s="225"/>
      <c r="EY68" s="225"/>
      <c r="EZ68" s="225"/>
      <c r="FA68" s="225"/>
      <c r="FB68" s="225"/>
      <c r="FC68" s="225"/>
      <c r="FD68" s="225"/>
      <c r="FE68" s="225"/>
      <c r="FF68" s="225"/>
      <c r="FG68" s="225"/>
      <c r="FH68" s="225"/>
      <c r="FI68" s="225"/>
      <c r="FJ68" s="225"/>
      <c r="FK68" s="225"/>
      <c r="FL68" s="225"/>
      <c r="FM68" s="225"/>
      <c r="FN68" s="225"/>
      <c r="FO68" s="225"/>
      <c r="FP68" s="225"/>
      <c r="FQ68" s="225"/>
      <c r="FR68" s="225"/>
      <c r="FS68" s="225"/>
      <c r="FT68" s="225"/>
      <c r="FU68" s="225"/>
      <c r="FV68" s="225"/>
      <c r="FW68" s="225"/>
      <c r="FX68" s="225"/>
      <c r="FY68" s="225"/>
      <c r="FZ68" s="225"/>
      <c r="GA68" s="225"/>
      <c r="GB68" s="225"/>
      <c r="GC68" s="225"/>
      <c r="GD68" s="225"/>
      <c r="GE68" s="225"/>
      <c r="GF68" s="225"/>
      <c r="GG68" s="225"/>
      <c r="GH68" s="225"/>
      <c r="GI68" s="225"/>
      <c r="GJ68" s="225"/>
      <c r="GK68" s="225"/>
      <c r="GL68" s="225"/>
      <c r="GM68" s="225"/>
      <c r="GN68" s="225"/>
      <c r="GO68" s="225"/>
      <c r="GP68" s="225"/>
      <c r="GQ68" s="225"/>
      <c r="GR68" s="225"/>
      <c r="GS68" s="225"/>
      <c r="GT68" s="225"/>
      <c r="GU68" s="225"/>
      <c r="GV68" s="225"/>
      <c r="GW68" s="225"/>
      <c r="GX68" s="225"/>
      <c r="GY68" s="225"/>
      <c r="GZ68" s="225"/>
      <c r="HA68" s="225"/>
      <c r="HB68" s="225"/>
      <c r="HC68" s="225"/>
      <c r="HD68" s="225"/>
      <c r="HE68" s="225"/>
      <c r="HF68" s="225"/>
      <c r="HG68" s="225"/>
      <c r="HH68" s="225"/>
      <c r="HI68" s="225"/>
      <c r="HJ68" s="225"/>
      <c r="HK68" s="225"/>
      <c r="HL68" s="225"/>
      <c r="HM68" s="225"/>
      <c r="HN68" s="225"/>
      <c r="HO68" s="225"/>
      <c r="HP68" s="225"/>
      <c r="HQ68" s="225"/>
      <c r="HR68" s="225"/>
      <c r="HS68" s="225"/>
      <c r="HT68" s="225"/>
      <c r="HU68" s="225"/>
      <c r="HV68" s="225"/>
      <c r="HW68" s="225"/>
      <c r="HX68" s="225"/>
      <c r="HY68" s="225"/>
      <c r="HZ68" s="225"/>
      <c r="IA68" s="225"/>
      <c r="IB68" s="225"/>
      <c r="IC68" s="225"/>
      <c r="ID68" s="225"/>
      <c r="IE68" s="225"/>
      <c r="IF68" s="225"/>
      <c r="IG68" s="225"/>
      <c r="IH68" s="225"/>
      <c r="II68" s="225"/>
      <c r="IJ68" s="225"/>
      <c r="IK68" s="225"/>
      <c r="IL68" s="225"/>
      <c r="IM68" s="225"/>
      <c r="IN68" s="225"/>
      <c r="IO68" s="225"/>
      <c r="IP68" s="225"/>
    </row>
    <row r="69" spans="1:250" ht="23.45" customHeight="1">
      <c r="A69" s="144"/>
      <c r="B69" s="198"/>
      <c r="C69" s="26"/>
      <c r="D69" s="502"/>
      <c r="E69" s="503"/>
      <c r="F69" s="503"/>
      <c r="G69" s="503"/>
      <c r="H69" s="503"/>
      <c r="I69" s="503"/>
      <c r="J69" s="503"/>
      <c r="K69" s="504"/>
      <c r="L69" s="27"/>
      <c r="M69" s="92"/>
      <c r="N69" s="119" t="str">
        <f t="shared" si="1"/>
        <v/>
      </c>
      <c r="O69" s="38"/>
      <c r="P69" s="234"/>
      <c r="Q69" s="332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7"/>
      <c r="AC69" s="227"/>
      <c r="AD69" s="227"/>
      <c r="AE69" s="227"/>
      <c r="AF69" s="227"/>
      <c r="AG69" s="318">
        <v>1478.7</v>
      </c>
      <c r="AH69" s="318">
        <v>1568.4</v>
      </c>
      <c r="AI69" s="227"/>
      <c r="AJ69" s="227"/>
      <c r="AK69" s="227"/>
      <c r="AL69" s="227"/>
      <c r="AM69" s="227"/>
      <c r="AN69" s="227"/>
      <c r="AO69" s="227"/>
      <c r="AP69" s="227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  <c r="BG69" s="225"/>
      <c r="BH69" s="225"/>
      <c r="BI69" s="225"/>
      <c r="BJ69" s="225"/>
      <c r="BK69" s="225"/>
      <c r="BL69" s="225"/>
      <c r="BM69" s="225"/>
      <c r="BN69" s="225"/>
      <c r="BO69" s="225"/>
      <c r="BP69" s="225"/>
      <c r="BQ69" s="225"/>
      <c r="BR69" s="225"/>
      <c r="BS69" s="225"/>
      <c r="BT69" s="225"/>
      <c r="BU69" s="225"/>
      <c r="BV69" s="225"/>
      <c r="BW69" s="225"/>
      <c r="BX69" s="225"/>
      <c r="BY69" s="225"/>
      <c r="BZ69" s="225"/>
      <c r="CA69" s="225"/>
      <c r="CB69" s="225"/>
      <c r="CC69" s="225"/>
      <c r="CD69" s="225"/>
      <c r="CE69" s="225"/>
      <c r="CF69" s="225"/>
      <c r="CG69" s="225"/>
      <c r="CH69" s="225"/>
      <c r="CI69" s="225"/>
      <c r="CJ69" s="225"/>
      <c r="CK69" s="225"/>
      <c r="CL69" s="225"/>
      <c r="CM69" s="225"/>
      <c r="CN69" s="225"/>
      <c r="CO69" s="225"/>
      <c r="CP69" s="225"/>
      <c r="CQ69" s="225"/>
      <c r="CR69" s="225"/>
      <c r="CS69" s="225"/>
      <c r="CT69" s="225"/>
      <c r="CU69" s="225"/>
      <c r="CV69" s="225"/>
      <c r="CW69" s="225"/>
      <c r="CX69" s="225"/>
      <c r="CY69" s="225"/>
      <c r="CZ69" s="225"/>
      <c r="DA69" s="225"/>
      <c r="DB69" s="225"/>
      <c r="DC69" s="225"/>
      <c r="DD69" s="225"/>
      <c r="DE69" s="225"/>
      <c r="DF69" s="225"/>
      <c r="DG69" s="225"/>
      <c r="DH69" s="225"/>
      <c r="DI69" s="225"/>
      <c r="DJ69" s="225"/>
      <c r="DK69" s="225"/>
      <c r="DL69" s="225"/>
      <c r="DM69" s="225"/>
      <c r="DN69" s="225"/>
      <c r="DO69" s="225"/>
      <c r="DP69" s="225"/>
      <c r="DQ69" s="225"/>
      <c r="DR69" s="225"/>
      <c r="DS69" s="225"/>
      <c r="DT69" s="225"/>
      <c r="DU69" s="225"/>
      <c r="DV69" s="225"/>
      <c r="DW69" s="225"/>
      <c r="DX69" s="225"/>
      <c r="DY69" s="225"/>
      <c r="DZ69" s="225"/>
      <c r="EA69" s="225"/>
      <c r="EB69" s="225"/>
      <c r="EC69" s="225"/>
      <c r="ED69" s="225"/>
      <c r="EE69" s="225"/>
      <c r="EF69" s="225"/>
      <c r="EG69" s="225"/>
      <c r="EH69" s="225"/>
      <c r="EI69" s="225"/>
      <c r="EJ69" s="225"/>
      <c r="EK69" s="225"/>
      <c r="EL69" s="225"/>
      <c r="EM69" s="225"/>
      <c r="EN69" s="225"/>
      <c r="EO69" s="225"/>
      <c r="EP69" s="225"/>
      <c r="EQ69" s="225"/>
      <c r="ER69" s="225"/>
      <c r="ES69" s="225"/>
      <c r="ET69" s="225"/>
      <c r="EU69" s="225"/>
      <c r="EV69" s="225"/>
      <c r="EW69" s="225"/>
      <c r="EX69" s="225"/>
      <c r="EY69" s="225"/>
      <c r="EZ69" s="225"/>
      <c r="FA69" s="225"/>
      <c r="FB69" s="225"/>
      <c r="FC69" s="225"/>
      <c r="FD69" s="225"/>
      <c r="FE69" s="225"/>
      <c r="FF69" s="225"/>
      <c r="FG69" s="225"/>
      <c r="FH69" s="225"/>
      <c r="FI69" s="225"/>
      <c r="FJ69" s="225"/>
      <c r="FK69" s="225"/>
      <c r="FL69" s="225"/>
      <c r="FM69" s="225"/>
      <c r="FN69" s="225"/>
      <c r="FO69" s="225"/>
      <c r="FP69" s="225"/>
      <c r="FQ69" s="225"/>
      <c r="FR69" s="225"/>
      <c r="FS69" s="225"/>
      <c r="FT69" s="225"/>
      <c r="FU69" s="225"/>
      <c r="FV69" s="225"/>
      <c r="FW69" s="225"/>
      <c r="FX69" s="225"/>
      <c r="FY69" s="225"/>
      <c r="FZ69" s="225"/>
      <c r="GA69" s="225"/>
      <c r="GB69" s="225"/>
      <c r="GC69" s="225"/>
      <c r="GD69" s="225"/>
      <c r="GE69" s="225"/>
      <c r="GF69" s="225"/>
      <c r="GG69" s="225"/>
      <c r="GH69" s="225"/>
      <c r="GI69" s="225"/>
      <c r="GJ69" s="225"/>
      <c r="GK69" s="225"/>
      <c r="GL69" s="225"/>
      <c r="GM69" s="225"/>
      <c r="GN69" s="225"/>
      <c r="GO69" s="225"/>
      <c r="GP69" s="225"/>
      <c r="GQ69" s="225"/>
      <c r="GR69" s="225"/>
      <c r="GS69" s="225"/>
      <c r="GT69" s="225"/>
      <c r="GU69" s="225"/>
      <c r="GV69" s="225"/>
      <c r="GW69" s="225"/>
      <c r="GX69" s="225"/>
      <c r="GY69" s="225"/>
      <c r="GZ69" s="225"/>
      <c r="HA69" s="225"/>
      <c r="HB69" s="225"/>
      <c r="HC69" s="225"/>
      <c r="HD69" s="225"/>
      <c r="HE69" s="225"/>
      <c r="HF69" s="225"/>
      <c r="HG69" s="225"/>
      <c r="HH69" s="225"/>
      <c r="HI69" s="225"/>
      <c r="HJ69" s="225"/>
      <c r="HK69" s="225"/>
      <c r="HL69" s="225"/>
      <c r="HM69" s="225"/>
      <c r="HN69" s="225"/>
      <c r="HO69" s="225"/>
      <c r="HP69" s="225"/>
      <c r="HQ69" s="225"/>
      <c r="HR69" s="225"/>
      <c r="HS69" s="225"/>
      <c r="HT69" s="225"/>
      <c r="HU69" s="225"/>
      <c r="HV69" s="225"/>
      <c r="HW69" s="225"/>
      <c r="HX69" s="225"/>
      <c r="HY69" s="225"/>
      <c r="HZ69" s="225"/>
      <c r="IA69" s="225"/>
      <c r="IB69" s="225"/>
      <c r="IC69" s="225"/>
      <c r="ID69" s="225"/>
      <c r="IE69" s="225"/>
      <c r="IF69" s="225"/>
      <c r="IG69" s="225"/>
      <c r="IH69" s="225"/>
      <c r="II69" s="225"/>
      <c r="IJ69" s="225"/>
      <c r="IK69" s="225"/>
      <c r="IL69" s="225"/>
      <c r="IM69" s="225"/>
      <c r="IN69" s="225"/>
      <c r="IO69" s="225"/>
      <c r="IP69" s="225"/>
    </row>
    <row r="70" spans="1:250" ht="23.45" customHeight="1">
      <c r="A70" s="144"/>
      <c r="B70" s="198"/>
      <c r="C70" s="26"/>
      <c r="D70" s="502"/>
      <c r="E70" s="503"/>
      <c r="F70" s="503"/>
      <c r="G70" s="503"/>
      <c r="H70" s="503"/>
      <c r="I70" s="503"/>
      <c r="J70" s="503"/>
      <c r="K70" s="504"/>
      <c r="L70" s="27"/>
      <c r="M70" s="92"/>
      <c r="N70" s="119" t="str">
        <f t="shared" si="1"/>
        <v/>
      </c>
      <c r="O70" s="38"/>
      <c r="P70" s="234"/>
      <c r="Q70" s="332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7"/>
      <c r="AC70" s="227"/>
      <c r="AD70" s="227"/>
      <c r="AE70" s="227"/>
      <c r="AF70" s="227"/>
      <c r="AG70" s="318">
        <v>2053.1999999999998</v>
      </c>
      <c r="AH70" s="318">
        <v>2177.6999999999998</v>
      </c>
      <c r="AI70" s="227"/>
      <c r="AJ70" s="227"/>
      <c r="AK70" s="227"/>
      <c r="AL70" s="227"/>
      <c r="AM70" s="227"/>
      <c r="AN70" s="227"/>
      <c r="AO70" s="227"/>
      <c r="AP70" s="227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225"/>
      <c r="DS70" s="225"/>
      <c r="DT70" s="225"/>
      <c r="DU70" s="225"/>
      <c r="DV70" s="225"/>
      <c r="DW70" s="225"/>
      <c r="DX70" s="225"/>
      <c r="DY70" s="225"/>
      <c r="DZ70" s="225"/>
      <c r="EA70" s="225"/>
      <c r="EB70" s="225"/>
      <c r="EC70" s="225"/>
      <c r="ED70" s="225"/>
      <c r="EE70" s="225"/>
      <c r="EF70" s="225"/>
      <c r="EG70" s="225"/>
      <c r="EH70" s="225"/>
      <c r="EI70" s="225"/>
      <c r="EJ70" s="225"/>
      <c r="EK70" s="225"/>
      <c r="EL70" s="225"/>
      <c r="EM70" s="225"/>
      <c r="EN70" s="225"/>
      <c r="EO70" s="225"/>
      <c r="EP70" s="225"/>
      <c r="EQ70" s="225"/>
      <c r="ER70" s="225"/>
      <c r="ES70" s="225"/>
      <c r="ET70" s="225"/>
      <c r="EU70" s="225"/>
      <c r="EV70" s="225"/>
      <c r="EW70" s="225"/>
      <c r="EX70" s="225"/>
      <c r="EY70" s="225"/>
      <c r="EZ70" s="225"/>
      <c r="FA70" s="225"/>
      <c r="FB70" s="225"/>
      <c r="FC70" s="225"/>
      <c r="FD70" s="225"/>
      <c r="FE70" s="225"/>
      <c r="FF70" s="225"/>
      <c r="FG70" s="225"/>
      <c r="FH70" s="225"/>
      <c r="FI70" s="225"/>
      <c r="FJ70" s="225"/>
      <c r="FK70" s="225"/>
      <c r="FL70" s="225"/>
      <c r="FM70" s="225"/>
      <c r="FN70" s="225"/>
      <c r="FO70" s="225"/>
      <c r="FP70" s="225"/>
      <c r="FQ70" s="225"/>
      <c r="FR70" s="225"/>
      <c r="FS70" s="225"/>
      <c r="FT70" s="225"/>
      <c r="FU70" s="225"/>
      <c r="FV70" s="225"/>
      <c r="FW70" s="225"/>
      <c r="FX70" s="225"/>
      <c r="FY70" s="225"/>
      <c r="FZ70" s="225"/>
      <c r="GA70" s="225"/>
      <c r="GB70" s="225"/>
      <c r="GC70" s="225"/>
      <c r="GD70" s="225"/>
      <c r="GE70" s="225"/>
      <c r="GF70" s="225"/>
      <c r="GG70" s="225"/>
      <c r="GH70" s="225"/>
      <c r="GI70" s="225"/>
      <c r="GJ70" s="225"/>
      <c r="GK70" s="225"/>
      <c r="GL70" s="225"/>
      <c r="GM70" s="225"/>
      <c r="GN70" s="225"/>
      <c r="GO70" s="225"/>
      <c r="GP70" s="225"/>
      <c r="GQ70" s="225"/>
      <c r="GR70" s="225"/>
      <c r="GS70" s="225"/>
      <c r="GT70" s="225"/>
      <c r="GU70" s="225"/>
      <c r="GV70" s="225"/>
      <c r="GW70" s="225"/>
      <c r="GX70" s="225"/>
      <c r="GY70" s="225"/>
      <c r="GZ70" s="225"/>
      <c r="HA70" s="225"/>
      <c r="HB70" s="225"/>
      <c r="HC70" s="225"/>
      <c r="HD70" s="225"/>
      <c r="HE70" s="225"/>
      <c r="HF70" s="225"/>
      <c r="HG70" s="225"/>
      <c r="HH70" s="225"/>
      <c r="HI70" s="225"/>
      <c r="HJ70" s="225"/>
      <c r="HK70" s="225"/>
      <c r="HL70" s="225"/>
      <c r="HM70" s="225"/>
      <c r="HN70" s="225"/>
      <c r="HO70" s="225"/>
      <c r="HP70" s="225"/>
      <c r="HQ70" s="225"/>
      <c r="HR70" s="225"/>
      <c r="HS70" s="225"/>
      <c r="HT70" s="225"/>
      <c r="HU70" s="225"/>
      <c r="HV70" s="225"/>
      <c r="HW70" s="225"/>
      <c r="HX70" s="225"/>
      <c r="HY70" s="225"/>
      <c r="HZ70" s="225"/>
      <c r="IA70" s="225"/>
      <c r="IB70" s="225"/>
      <c r="IC70" s="225"/>
      <c r="ID70" s="225"/>
      <c r="IE70" s="225"/>
      <c r="IF70" s="225"/>
      <c r="IG70" s="225"/>
      <c r="IH70" s="225"/>
      <c r="II70" s="225"/>
      <c r="IJ70" s="225"/>
      <c r="IK70" s="225"/>
      <c r="IL70" s="225"/>
      <c r="IM70" s="225"/>
      <c r="IN70" s="225"/>
      <c r="IO70" s="225"/>
      <c r="IP70" s="225"/>
    </row>
    <row r="71" spans="1:250" ht="23.45" customHeight="1">
      <c r="A71" s="144"/>
      <c r="B71" s="198"/>
      <c r="C71" s="26"/>
      <c r="D71" s="502"/>
      <c r="E71" s="503"/>
      <c r="F71" s="503"/>
      <c r="G71" s="503"/>
      <c r="H71" s="503"/>
      <c r="I71" s="503"/>
      <c r="J71" s="503"/>
      <c r="K71" s="504"/>
      <c r="L71" s="27"/>
      <c r="M71" s="92"/>
      <c r="N71" s="119" t="str">
        <f t="shared" si="1"/>
        <v/>
      </c>
      <c r="O71" s="38"/>
      <c r="P71" s="234"/>
      <c r="Q71" s="332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7"/>
      <c r="AC71" s="227"/>
      <c r="AD71" s="227"/>
      <c r="AE71" s="227"/>
      <c r="AF71" s="227"/>
      <c r="AG71" s="318">
        <v>2541.3000000000002</v>
      </c>
      <c r="AH71" s="318">
        <v>2695.2</v>
      </c>
      <c r="AI71" s="227"/>
      <c r="AJ71" s="227"/>
      <c r="AK71" s="227"/>
      <c r="AL71" s="227"/>
      <c r="AM71" s="227"/>
      <c r="AN71" s="227"/>
      <c r="AO71" s="227"/>
      <c r="AP71" s="227"/>
      <c r="AQ71" s="225"/>
      <c r="AR71" s="225"/>
      <c r="AS71" s="225"/>
      <c r="AT71" s="225"/>
      <c r="AU71" s="225"/>
      <c r="AV71" s="225"/>
      <c r="AW71" s="225"/>
      <c r="AX71" s="225"/>
      <c r="AY71" s="225"/>
      <c r="AZ71" s="225"/>
      <c r="BA71" s="225"/>
      <c r="BB71" s="225"/>
      <c r="BC71" s="225"/>
      <c r="BD71" s="225"/>
      <c r="BE71" s="225"/>
      <c r="BF71" s="225"/>
      <c r="BG71" s="225"/>
      <c r="BH71" s="225"/>
      <c r="BI71" s="225"/>
      <c r="BJ71" s="225"/>
      <c r="BK71" s="225"/>
      <c r="BL71" s="225"/>
      <c r="BM71" s="225"/>
      <c r="BN71" s="225"/>
      <c r="BO71" s="225"/>
      <c r="BP71" s="225"/>
      <c r="BQ71" s="225"/>
      <c r="BR71" s="225"/>
      <c r="BS71" s="225"/>
      <c r="BT71" s="225"/>
      <c r="BU71" s="225"/>
      <c r="BV71" s="225"/>
      <c r="BW71" s="225"/>
      <c r="BX71" s="225"/>
      <c r="BY71" s="225"/>
      <c r="BZ71" s="225"/>
      <c r="CA71" s="225"/>
      <c r="CB71" s="225"/>
      <c r="CC71" s="225"/>
      <c r="CD71" s="225"/>
      <c r="CE71" s="225"/>
      <c r="CF71" s="225"/>
      <c r="CG71" s="225"/>
      <c r="CH71" s="225"/>
      <c r="CI71" s="225"/>
      <c r="CJ71" s="225"/>
      <c r="CK71" s="225"/>
      <c r="CL71" s="225"/>
      <c r="CM71" s="225"/>
      <c r="CN71" s="225"/>
      <c r="CO71" s="225"/>
      <c r="CP71" s="225"/>
      <c r="CQ71" s="225"/>
      <c r="CR71" s="225"/>
      <c r="CS71" s="225"/>
      <c r="CT71" s="225"/>
      <c r="CU71" s="225"/>
      <c r="CV71" s="225"/>
      <c r="CW71" s="225"/>
      <c r="CX71" s="225"/>
      <c r="CY71" s="225"/>
      <c r="CZ71" s="225"/>
      <c r="DA71" s="225"/>
      <c r="DB71" s="225"/>
      <c r="DC71" s="225"/>
      <c r="DD71" s="225"/>
      <c r="DE71" s="225"/>
      <c r="DF71" s="225"/>
      <c r="DG71" s="225"/>
      <c r="DH71" s="225"/>
      <c r="DI71" s="225"/>
      <c r="DJ71" s="225"/>
      <c r="DK71" s="225"/>
      <c r="DL71" s="225"/>
      <c r="DM71" s="225"/>
      <c r="DN71" s="225"/>
      <c r="DO71" s="225"/>
      <c r="DP71" s="225"/>
      <c r="DQ71" s="225"/>
      <c r="DR71" s="225"/>
      <c r="DS71" s="225"/>
      <c r="DT71" s="225"/>
      <c r="DU71" s="225"/>
      <c r="DV71" s="225"/>
      <c r="DW71" s="225"/>
      <c r="DX71" s="225"/>
      <c r="DY71" s="225"/>
      <c r="DZ71" s="225"/>
      <c r="EA71" s="225"/>
      <c r="EB71" s="225"/>
      <c r="EC71" s="225"/>
      <c r="ED71" s="225"/>
      <c r="EE71" s="225"/>
      <c r="EF71" s="225"/>
      <c r="EG71" s="225"/>
      <c r="EH71" s="225"/>
      <c r="EI71" s="225"/>
      <c r="EJ71" s="225"/>
      <c r="EK71" s="225"/>
      <c r="EL71" s="225"/>
      <c r="EM71" s="225"/>
      <c r="EN71" s="225"/>
      <c r="EO71" s="225"/>
      <c r="EP71" s="225"/>
      <c r="EQ71" s="225"/>
      <c r="ER71" s="225"/>
      <c r="ES71" s="225"/>
      <c r="ET71" s="225"/>
      <c r="EU71" s="225"/>
      <c r="EV71" s="225"/>
      <c r="EW71" s="225"/>
      <c r="EX71" s="225"/>
      <c r="EY71" s="225"/>
      <c r="EZ71" s="225"/>
      <c r="FA71" s="225"/>
      <c r="FB71" s="225"/>
      <c r="FC71" s="225"/>
      <c r="FD71" s="225"/>
      <c r="FE71" s="225"/>
      <c r="FF71" s="225"/>
      <c r="FG71" s="225"/>
      <c r="FH71" s="225"/>
      <c r="FI71" s="225"/>
      <c r="FJ71" s="225"/>
      <c r="FK71" s="225"/>
      <c r="FL71" s="225"/>
      <c r="FM71" s="225"/>
      <c r="FN71" s="225"/>
      <c r="FO71" s="225"/>
      <c r="FP71" s="225"/>
      <c r="FQ71" s="225"/>
      <c r="FR71" s="225"/>
      <c r="FS71" s="225"/>
      <c r="FT71" s="225"/>
      <c r="FU71" s="225"/>
      <c r="FV71" s="225"/>
      <c r="FW71" s="225"/>
      <c r="FX71" s="225"/>
      <c r="FY71" s="225"/>
      <c r="FZ71" s="225"/>
      <c r="GA71" s="225"/>
      <c r="GB71" s="225"/>
      <c r="GC71" s="225"/>
      <c r="GD71" s="225"/>
      <c r="GE71" s="225"/>
      <c r="GF71" s="225"/>
      <c r="GG71" s="225"/>
      <c r="GH71" s="225"/>
      <c r="GI71" s="225"/>
      <c r="GJ71" s="225"/>
      <c r="GK71" s="225"/>
      <c r="GL71" s="225"/>
      <c r="GM71" s="225"/>
      <c r="GN71" s="225"/>
      <c r="GO71" s="225"/>
      <c r="GP71" s="225"/>
      <c r="GQ71" s="225"/>
      <c r="GR71" s="225"/>
      <c r="GS71" s="225"/>
      <c r="GT71" s="225"/>
      <c r="GU71" s="225"/>
      <c r="GV71" s="225"/>
      <c r="GW71" s="225"/>
      <c r="GX71" s="225"/>
      <c r="GY71" s="225"/>
      <c r="GZ71" s="225"/>
      <c r="HA71" s="225"/>
      <c r="HB71" s="225"/>
      <c r="HC71" s="225"/>
      <c r="HD71" s="225"/>
      <c r="HE71" s="225"/>
      <c r="HF71" s="225"/>
      <c r="HG71" s="225"/>
      <c r="HH71" s="225"/>
      <c r="HI71" s="225"/>
      <c r="HJ71" s="225"/>
      <c r="HK71" s="225"/>
      <c r="HL71" s="225"/>
      <c r="HM71" s="225"/>
      <c r="HN71" s="225"/>
      <c r="HO71" s="225"/>
      <c r="HP71" s="225"/>
      <c r="HQ71" s="225"/>
      <c r="HR71" s="225"/>
      <c r="HS71" s="225"/>
      <c r="HT71" s="225"/>
      <c r="HU71" s="225"/>
      <c r="HV71" s="225"/>
      <c r="HW71" s="225"/>
      <c r="HX71" s="225"/>
      <c r="HY71" s="225"/>
      <c r="HZ71" s="225"/>
      <c r="IA71" s="225"/>
      <c r="IB71" s="225"/>
      <c r="IC71" s="225"/>
      <c r="ID71" s="225"/>
      <c r="IE71" s="225"/>
      <c r="IF71" s="225"/>
      <c r="IG71" s="225"/>
      <c r="IH71" s="225"/>
      <c r="II71" s="225"/>
      <c r="IJ71" s="225"/>
      <c r="IK71" s="225"/>
      <c r="IL71" s="225"/>
      <c r="IM71" s="225"/>
      <c r="IN71" s="225"/>
      <c r="IO71" s="225"/>
      <c r="IP71" s="225"/>
    </row>
    <row r="72" spans="1:250" ht="23.45" customHeight="1">
      <c r="A72" s="144"/>
      <c r="B72" s="198"/>
      <c r="C72" s="26"/>
      <c r="D72" s="502"/>
      <c r="E72" s="503"/>
      <c r="F72" s="503"/>
      <c r="G72" s="503"/>
      <c r="H72" s="503"/>
      <c r="I72" s="503"/>
      <c r="J72" s="503"/>
      <c r="K72" s="504"/>
      <c r="L72" s="27"/>
      <c r="M72" s="92"/>
      <c r="N72" s="119" t="str">
        <f t="shared" si="1"/>
        <v/>
      </c>
      <c r="O72" s="38"/>
      <c r="P72" s="234"/>
      <c r="Q72" s="332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7"/>
      <c r="AC72" s="227"/>
      <c r="AD72" s="227"/>
      <c r="AE72" s="227"/>
      <c r="AF72" s="227"/>
      <c r="AG72" s="318">
        <v>5028.8999999999996</v>
      </c>
      <c r="AH72" s="318">
        <v>5333.4</v>
      </c>
      <c r="AI72" s="227"/>
      <c r="AJ72" s="227"/>
      <c r="AK72" s="227"/>
      <c r="AL72" s="227"/>
      <c r="AM72" s="227"/>
      <c r="AN72" s="227"/>
      <c r="AO72" s="227"/>
      <c r="AP72" s="227"/>
      <c r="AQ72" s="225"/>
      <c r="AR72" s="225"/>
      <c r="AS72" s="225"/>
      <c r="AT72" s="225"/>
      <c r="AU72" s="225"/>
      <c r="AV72" s="225"/>
      <c r="AW72" s="225"/>
      <c r="AX72" s="225"/>
      <c r="AY72" s="225"/>
      <c r="AZ72" s="225"/>
      <c r="BA72" s="225"/>
      <c r="BB72" s="225"/>
      <c r="BC72" s="225"/>
      <c r="BD72" s="225"/>
      <c r="BE72" s="225"/>
      <c r="BF72" s="225"/>
      <c r="BG72" s="225"/>
      <c r="BH72" s="225"/>
      <c r="BI72" s="225"/>
      <c r="BJ72" s="225"/>
      <c r="BK72" s="225"/>
      <c r="BL72" s="225"/>
      <c r="BM72" s="225"/>
      <c r="BN72" s="225"/>
      <c r="BO72" s="225"/>
      <c r="BP72" s="225"/>
      <c r="BQ72" s="225"/>
      <c r="BR72" s="225"/>
      <c r="BS72" s="225"/>
      <c r="BT72" s="225"/>
      <c r="BU72" s="225"/>
      <c r="BV72" s="225"/>
      <c r="BW72" s="225"/>
      <c r="BX72" s="225"/>
      <c r="BY72" s="225"/>
      <c r="BZ72" s="225"/>
      <c r="CA72" s="225"/>
      <c r="CB72" s="225"/>
      <c r="CC72" s="225"/>
      <c r="CD72" s="225"/>
      <c r="CE72" s="225"/>
      <c r="CF72" s="225"/>
      <c r="CG72" s="225"/>
      <c r="CH72" s="225"/>
      <c r="CI72" s="225"/>
      <c r="CJ72" s="225"/>
      <c r="CK72" s="225"/>
      <c r="CL72" s="225"/>
      <c r="CM72" s="225"/>
      <c r="CN72" s="225"/>
      <c r="CO72" s="225"/>
      <c r="CP72" s="225"/>
      <c r="CQ72" s="225"/>
      <c r="CR72" s="225"/>
      <c r="CS72" s="225"/>
      <c r="CT72" s="225"/>
      <c r="CU72" s="225"/>
      <c r="CV72" s="225"/>
      <c r="CW72" s="225"/>
      <c r="CX72" s="225"/>
      <c r="CY72" s="225"/>
      <c r="CZ72" s="225"/>
      <c r="DA72" s="225"/>
      <c r="DB72" s="225"/>
      <c r="DC72" s="225"/>
      <c r="DD72" s="225"/>
      <c r="DE72" s="225"/>
      <c r="DF72" s="225"/>
      <c r="DG72" s="225"/>
      <c r="DH72" s="225"/>
      <c r="DI72" s="225"/>
      <c r="DJ72" s="225"/>
      <c r="DK72" s="225"/>
      <c r="DL72" s="225"/>
      <c r="DM72" s="225"/>
      <c r="DN72" s="225"/>
      <c r="DO72" s="225"/>
      <c r="DP72" s="225"/>
      <c r="DQ72" s="225"/>
      <c r="DR72" s="225"/>
      <c r="DS72" s="225"/>
      <c r="DT72" s="225"/>
      <c r="DU72" s="225"/>
      <c r="DV72" s="225"/>
      <c r="DW72" s="225"/>
      <c r="DX72" s="225"/>
      <c r="DY72" s="225"/>
      <c r="DZ72" s="225"/>
      <c r="EA72" s="225"/>
      <c r="EB72" s="225"/>
      <c r="EC72" s="225"/>
      <c r="ED72" s="225"/>
      <c r="EE72" s="225"/>
      <c r="EF72" s="225"/>
      <c r="EG72" s="225"/>
      <c r="EH72" s="225"/>
      <c r="EI72" s="225"/>
      <c r="EJ72" s="225"/>
      <c r="EK72" s="225"/>
      <c r="EL72" s="225"/>
      <c r="EM72" s="225"/>
      <c r="EN72" s="225"/>
      <c r="EO72" s="225"/>
      <c r="EP72" s="225"/>
      <c r="EQ72" s="225"/>
      <c r="ER72" s="225"/>
      <c r="ES72" s="225"/>
      <c r="ET72" s="225"/>
      <c r="EU72" s="225"/>
      <c r="EV72" s="225"/>
      <c r="EW72" s="225"/>
      <c r="EX72" s="225"/>
      <c r="EY72" s="225"/>
      <c r="EZ72" s="225"/>
      <c r="FA72" s="225"/>
      <c r="FB72" s="225"/>
      <c r="FC72" s="225"/>
      <c r="FD72" s="225"/>
      <c r="FE72" s="225"/>
      <c r="FF72" s="225"/>
      <c r="FG72" s="225"/>
      <c r="FH72" s="225"/>
      <c r="FI72" s="225"/>
      <c r="FJ72" s="225"/>
      <c r="FK72" s="225"/>
      <c r="FL72" s="225"/>
      <c r="FM72" s="225"/>
      <c r="FN72" s="225"/>
      <c r="FO72" s="225"/>
      <c r="FP72" s="225"/>
      <c r="FQ72" s="225"/>
      <c r="FR72" s="225"/>
      <c r="FS72" s="225"/>
      <c r="FT72" s="225"/>
      <c r="FU72" s="225"/>
      <c r="FV72" s="225"/>
      <c r="FW72" s="225"/>
      <c r="FX72" s="225"/>
      <c r="FY72" s="225"/>
      <c r="FZ72" s="225"/>
      <c r="GA72" s="225"/>
      <c r="GB72" s="225"/>
      <c r="GC72" s="225"/>
      <c r="GD72" s="225"/>
      <c r="GE72" s="225"/>
      <c r="GF72" s="225"/>
      <c r="GG72" s="225"/>
      <c r="GH72" s="225"/>
      <c r="GI72" s="225"/>
      <c r="GJ72" s="225"/>
      <c r="GK72" s="225"/>
      <c r="GL72" s="225"/>
      <c r="GM72" s="225"/>
      <c r="GN72" s="225"/>
      <c r="GO72" s="225"/>
      <c r="GP72" s="225"/>
      <c r="GQ72" s="225"/>
      <c r="GR72" s="225"/>
      <c r="GS72" s="225"/>
      <c r="GT72" s="225"/>
      <c r="GU72" s="225"/>
      <c r="GV72" s="225"/>
      <c r="GW72" s="225"/>
      <c r="GX72" s="225"/>
      <c r="GY72" s="225"/>
      <c r="GZ72" s="225"/>
      <c r="HA72" s="225"/>
      <c r="HB72" s="225"/>
      <c r="HC72" s="225"/>
      <c r="HD72" s="225"/>
      <c r="HE72" s="225"/>
      <c r="HF72" s="225"/>
      <c r="HG72" s="225"/>
      <c r="HH72" s="225"/>
      <c r="HI72" s="225"/>
      <c r="HJ72" s="225"/>
      <c r="HK72" s="225"/>
      <c r="HL72" s="225"/>
      <c r="HM72" s="225"/>
      <c r="HN72" s="225"/>
      <c r="HO72" s="225"/>
      <c r="HP72" s="225"/>
      <c r="HQ72" s="225"/>
      <c r="HR72" s="225"/>
      <c r="HS72" s="225"/>
      <c r="HT72" s="225"/>
      <c r="HU72" s="225"/>
      <c r="HV72" s="225"/>
      <c r="HW72" s="225"/>
      <c r="HX72" s="225"/>
      <c r="HY72" s="225"/>
      <c r="HZ72" s="225"/>
      <c r="IA72" s="225"/>
      <c r="IB72" s="225"/>
      <c r="IC72" s="225"/>
      <c r="ID72" s="225"/>
      <c r="IE72" s="225"/>
      <c r="IF72" s="225"/>
      <c r="IG72" s="225"/>
      <c r="IH72" s="225"/>
      <c r="II72" s="225"/>
      <c r="IJ72" s="225"/>
      <c r="IK72" s="225"/>
      <c r="IL72" s="225"/>
      <c r="IM72" s="225"/>
      <c r="IN72" s="225"/>
      <c r="IO72" s="225"/>
      <c r="IP72" s="225"/>
    </row>
    <row r="73" spans="1:250" ht="23.45" customHeight="1">
      <c r="A73" s="144"/>
      <c r="B73" s="198"/>
      <c r="C73" s="26"/>
      <c r="D73" s="502"/>
      <c r="E73" s="503"/>
      <c r="F73" s="503"/>
      <c r="G73" s="503"/>
      <c r="H73" s="503"/>
      <c r="I73" s="503"/>
      <c r="J73" s="503"/>
      <c r="K73" s="504"/>
      <c r="L73" s="27"/>
      <c r="M73" s="92"/>
      <c r="N73" s="119" t="str">
        <f t="shared" si="1"/>
        <v/>
      </c>
      <c r="O73" s="38"/>
      <c r="P73" s="234"/>
      <c r="Q73" s="332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7"/>
      <c r="AC73" s="227"/>
      <c r="AD73" s="227"/>
      <c r="AE73" s="227"/>
      <c r="AF73" s="227"/>
      <c r="AG73" s="227"/>
      <c r="AH73" s="227"/>
      <c r="AI73" s="227"/>
      <c r="AJ73" s="227"/>
      <c r="AK73" s="227"/>
      <c r="AL73" s="227"/>
      <c r="AM73" s="227"/>
      <c r="AN73" s="227"/>
      <c r="AO73" s="227"/>
      <c r="AP73" s="227"/>
      <c r="AQ73" s="225"/>
      <c r="AR73" s="225"/>
      <c r="AS73" s="225"/>
      <c r="AT73" s="225"/>
      <c r="AU73" s="225"/>
      <c r="AV73" s="225"/>
      <c r="AW73" s="225"/>
      <c r="AX73" s="225"/>
      <c r="AY73" s="225"/>
      <c r="AZ73" s="225"/>
      <c r="BA73" s="225"/>
      <c r="BB73" s="225"/>
      <c r="BC73" s="225"/>
      <c r="BD73" s="225"/>
      <c r="BE73" s="225"/>
      <c r="BF73" s="225"/>
      <c r="BG73" s="225"/>
      <c r="BH73" s="225"/>
      <c r="BI73" s="225"/>
      <c r="BJ73" s="225"/>
      <c r="BK73" s="225"/>
      <c r="BL73" s="225"/>
      <c r="BM73" s="225"/>
      <c r="BN73" s="225"/>
      <c r="BO73" s="225"/>
      <c r="BP73" s="225"/>
      <c r="BQ73" s="225"/>
      <c r="BR73" s="225"/>
      <c r="BS73" s="225"/>
      <c r="BT73" s="225"/>
      <c r="BU73" s="225"/>
      <c r="BV73" s="225"/>
      <c r="BW73" s="225"/>
      <c r="BX73" s="225"/>
      <c r="BY73" s="225"/>
      <c r="BZ73" s="225"/>
      <c r="CA73" s="225"/>
      <c r="CB73" s="225"/>
      <c r="CC73" s="225"/>
      <c r="CD73" s="225"/>
      <c r="CE73" s="225"/>
      <c r="CF73" s="225"/>
      <c r="CG73" s="225"/>
      <c r="CH73" s="225"/>
      <c r="CI73" s="225"/>
      <c r="CJ73" s="225"/>
      <c r="CK73" s="225"/>
      <c r="CL73" s="225"/>
      <c r="CM73" s="225"/>
      <c r="CN73" s="225"/>
      <c r="CO73" s="225"/>
      <c r="CP73" s="225"/>
      <c r="CQ73" s="225"/>
      <c r="CR73" s="225"/>
      <c r="CS73" s="225"/>
      <c r="CT73" s="225"/>
      <c r="CU73" s="225"/>
      <c r="CV73" s="225"/>
      <c r="CW73" s="225"/>
      <c r="CX73" s="225"/>
      <c r="CY73" s="225"/>
      <c r="CZ73" s="225"/>
      <c r="DA73" s="225"/>
      <c r="DB73" s="225"/>
      <c r="DC73" s="225"/>
      <c r="DD73" s="225"/>
      <c r="DE73" s="225"/>
      <c r="DF73" s="225"/>
      <c r="DG73" s="225"/>
      <c r="DH73" s="225"/>
      <c r="DI73" s="225"/>
      <c r="DJ73" s="225"/>
      <c r="DK73" s="225"/>
      <c r="DL73" s="225"/>
      <c r="DM73" s="225"/>
      <c r="DN73" s="225"/>
      <c r="DO73" s="225"/>
      <c r="DP73" s="225"/>
      <c r="DQ73" s="225"/>
      <c r="DR73" s="225"/>
      <c r="DS73" s="225"/>
      <c r="DT73" s="225"/>
      <c r="DU73" s="225"/>
      <c r="DV73" s="225"/>
      <c r="DW73" s="225"/>
      <c r="DX73" s="225"/>
      <c r="DY73" s="225"/>
      <c r="DZ73" s="225"/>
      <c r="EA73" s="225"/>
      <c r="EB73" s="225"/>
      <c r="EC73" s="225"/>
      <c r="ED73" s="225"/>
      <c r="EE73" s="225"/>
      <c r="EF73" s="225"/>
      <c r="EG73" s="225"/>
      <c r="EH73" s="225"/>
      <c r="EI73" s="225"/>
      <c r="EJ73" s="225"/>
      <c r="EK73" s="225"/>
      <c r="EL73" s="225"/>
      <c r="EM73" s="225"/>
      <c r="EN73" s="225"/>
      <c r="EO73" s="225"/>
      <c r="EP73" s="225"/>
      <c r="EQ73" s="225"/>
      <c r="ER73" s="225"/>
      <c r="ES73" s="225"/>
      <c r="ET73" s="225"/>
      <c r="EU73" s="225"/>
      <c r="EV73" s="225"/>
      <c r="EW73" s="225"/>
      <c r="EX73" s="225"/>
      <c r="EY73" s="225"/>
      <c r="EZ73" s="225"/>
      <c r="FA73" s="225"/>
      <c r="FB73" s="225"/>
      <c r="FC73" s="225"/>
      <c r="FD73" s="225"/>
      <c r="FE73" s="225"/>
      <c r="FF73" s="225"/>
      <c r="FG73" s="225"/>
      <c r="FH73" s="225"/>
      <c r="FI73" s="225"/>
      <c r="FJ73" s="225"/>
      <c r="FK73" s="225"/>
      <c r="FL73" s="225"/>
      <c r="FM73" s="225"/>
      <c r="FN73" s="225"/>
      <c r="FO73" s="225"/>
      <c r="FP73" s="225"/>
      <c r="FQ73" s="225"/>
      <c r="FR73" s="225"/>
      <c r="FS73" s="225"/>
      <c r="FT73" s="225"/>
      <c r="FU73" s="225"/>
      <c r="FV73" s="225"/>
      <c r="FW73" s="225"/>
      <c r="FX73" s="225"/>
      <c r="FY73" s="225"/>
      <c r="FZ73" s="225"/>
      <c r="GA73" s="225"/>
      <c r="GB73" s="225"/>
      <c r="GC73" s="225"/>
      <c r="GD73" s="225"/>
      <c r="GE73" s="225"/>
      <c r="GF73" s="225"/>
      <c r="GG73" s="225"/>
      <c r="GH73" s="225"/>
      <c r="GI73" s="225"/>
      <c r="GJ73" s="225"/>
      <c r="GK73" s="225"/>
      <c r="GL73" s="225"/>
      <c r="GM73" s="225"/>
      <c r="GN73" s="225"/>
      <c r="GO73" s="225"/>
      <c r="GP73" s="225"/>
      <c r="GQ73" s="225"/>
      <c r="GR73" s="225"/>
      <c r="GS73" s="225"/>
      <c r="GT73" s="225"/>
      <c r="GU73" s="225"/>
      <c r="GV73" s="225"/>
      <c r="GW73" s="225"/>
      <c r="GX73" s="225"/>
      <c r="GY73" s="225"/>
      <c r="GZ73" s="225"/>
      <c r="HA73" s="225"/>
      <c r="HB73" s="225"/>
      <c r="HC73" s="225"/>
      <c r="HD73" s="225"/>
      <c r="HE73" s="225"/>
      <c r="HF73" s="225"/>
      <c r="HG73" s="225"/>
      <c r="HH73" s="225"/>
      <c r="HI73" s="225"/>
      <c r="HJ73" s="225"/>
      <c r="HK73" s="225"/>
      <c r="HL73" s="225"/>
      <c r="HM73" s="225"/>
      <c r="HN73" s="225"/>
      <c r="HO73" s="225"/>
      <c r="HP73" s="225"/>
      <c r="HQ73" s="225"/>
      <c r="HR73" s="225"/>
      <c r="HS73" s="225"/>
      <c r="HT73" s="225"/>
      <c r="HU73" s="225"/>
      <c r="HV73" s="225"/>
      <c r="HW73" s="225"/>
      <c r="HX73" s="225"/>
      <c r="HY73" s="225"/>
      <c r="HZ73" s="225"/>
      <c r="IA73" s="225"/>
      <c r="IB73" s="225"/>
      <c r="IC73" s="225"/>
      <c r="ID73" s="225"/>
      <c r="IE73" s="225"/>
      <c r="IF73" s="225"/>
      <c r="IG73" s="225"/>
      <c r="IH73" s="225"/>
      <c r="II73" s="225"/>
      <c r="IJ73" s="225"/>
      <c r="IK73" s="225"/>
      <c r="IL73" s="225"/>
      <c r="IM73" s="225"/>
      <c r="IN73" s="225"/>
      <c r="IO73" s="225"/>
      <c r="IP73" s="225"/>
    </row>
    <row r="74" spans="1:250" ht="23.45" customHeight="1">
      <c r="A74" s="144"/>
      <c r="B74" s="198"/>
      <c r="C74" s="26"/>
      <c r="D74" s="502"/>
      <c r="E74" s="503"/>
      <c r="F74" s="503"/>
      <c r="G74" s="503"/>
      <c r="H74" s="503"/>
      <c r="I74" s="503"/>
      <c r="J74" s="503"/>
      <c r="K74" s="504"/>
      <c r="L74" s="27"/>
      <c r="M74" s="92"/>
      <c r="N74" s="119" t="str">
        <f t="shared" si="1"/>
        <v/>
      </c>
      <c r="O74" s="38"/>
      <c r="P74" s="234"/>
      <c r="Q74" s="332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7"/>
      <c r="AC74" s="227"/>
      <c r="AD74" s="227"/>
      <c r="AE74" s="227"/>
      <c r="AF74" s="227"/>
      <c r="AG74" s="318">
        <v>299.10000000000002</v>
      </c>
      <c r="AH74" s="318">
        <v>317.39999999999998</v>
      </c>
      <c r="AI74" s="227"/>
      <c r="AJ74" s="227"/>
      <c r="AK74" s="227"/>
      <c r="AL74" s="227"/>
      <c r="AM74" s="227"/>
      <c r="AN74" s="227"/>
      <c r="AO74" s="227"/>
      <c r="AP74" s="227"/>
      <c r="AQ74" s="225"/>
      <c r="AR74" s="225"/>
      <c r="AS74" s="225"/>
      <c r="AT74" s="225"/>
      <c r="AU74" s="225"/>
      <c r="AV74" s="225"/>
      <c r="AW74" s="225"/>
      <c r="AX74" s="225"/>
      <c r="AY74" s="225"/>
      <c r="AZ74" s="225"/>
      <c r="BA74" s="225"/>
      <c r="BB74" s="225"/>
      <c r="BC74" s="225"/>
      <c r="BD74" s="225"/>
      <c r="BE74" s="225"/>
      <c r="BF74" s="225"/>
      <c r="BG74" s="225"/>
      <c r="BH74" s="225"/>
      <c r="BI74" s="225"/>
      <c r="BJ74" s="225"/>
      <c r="BK74" s="225"/>
      <c r="BL74" s="225"/>
      <c r="BM74" s="225"/>
      <c r="BN74" s="225"/>
      <c r="BO74" s="225"/>
      <c r="BP74" s="225"/>
      <c r="BQ74" s="225"/>
      <c r="BR74" s="225"/>
      <c r="BS74" s="225"/>
      <c r="BT74" s="225"/>
      <c r="BU74" s="225"/>
      <c r="BV74" s="225"/>
      <c r="BW74" s="225"/>
      <c r="BX74" s="225"/>
      <c r="BY74" s="225"/>
      <c r="BZ74" s="225"/>
      <c r="CA74" s="225"/>
      <c r="CB74" s="225"/>
      <c r="CC74" s="225"/>
      <c r="CD74" s="225"/>
      <c r="CE74" s="225"/>
      <c r="CF74" s="225"/>
      <c r="CG74" s="225"/>
      <c r="CH74" s="225"/>
      <c r="CI74" s="225"/>
      <c r="CJ74" s="225"/>
      <c r="CK74" s="225"/>
      <c r="CL74" s="225"/>
      <c r="CM74" s="225"/>
      <c r="CN74" s="225"/>
      <c r="CO74" s="225"/>
      <c r="CP74" s="225"/>
      <c r="CQ74" s="225"/>
      <c r="CR74" s="225"/>
      <c r="CS74" s="225"/>
      <c r="CT74" s="225"/>
      <c r="CU74" s="225"/>
      <c r="CV74" s="225"/>
      <c r="CW74" s="225"/>
      <c r="CX74" s="225"/>
      <c r="CY74" s="225"/>
      <c r="CZ74" s="225"/>
      <c r="DA74" s="225"/>
      <c r="DB74" s="225"/>
      <c r="DC74" s="225"/>
      <c r="DD74" s="225"/>
      <c r="DE74" s="225"/>
      <c r="DF74" s="225"/>
      <c r="DG74" s="225"/>
      <c r="DH74" s="225"/>
      <c r="DI74" s="225"/>
      <c r="DJ74" s="225"/>
      <c r="DK74" s="225"/>
      <c r="DL74" s="225"/>
      <c r="DM74" s="225"/>
      <c r="DN74" s="225"/>
      <c r="DO74" s="225"/>
      <c r="DP74" s="225"/>
      <c r="DQ74" s="225"/>
      <c r="DR74" s="225"/>
      <c r="DS74" s="225"/>
      <c r="DT74" s="225"/>
      <c r="DU74" s="225"/>
      <c r="DV74" s="225"/>
      <c r="DW74" s="225"/>
      <c r="DX74" s="225"/>
      <c r="DY74" s="225"/>
      <c r="DZ74" s="225"/>
      <c r="EA74" s="225"/>
      <c r="EB74" s="225"/>
      <c r="EC74" s="225"/>
      <c r="ED74" s="225"/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25"/>
      <c r="EQ74" s="225"/>
      <c r="ER74" s="225"/>
      <c r="ES74" s="225"/>
      <c r="ET74" s="225"/>
      <c r="EU74" s="225"/>
      <c r="EV74" s="225"/>
      <c r="EW74" s="225"/>
      <c r="EX74" s="225"/>
      <c r="EY74" s="225"/>
      <c r="EZ74" s="225"/>
      <c r="FA74" s="225"/>
      <c r="FB74" s="225"/>
      <c r="FC74" s="225"/>
      <c r="FD74" s="225"/>
      <c r="FE74" s="225"/>
      <c r="FF74" s="225"/>
      <c r="FG74" s="225"/>
      <c r="FH74" s="225"/>
      <c r="FI74" s="225"/>
      <c r="FJ74" s="225"/>
      <c r="FK74" s="225"/>
      <c r="FL74" s="225"/>
      <c r="FM74" s="225"/>
      <c r="FN74" s="225"/>
      <c r="FO74" s="225"/>
      <c r="FP74" s="225"/>
      <c r="FQ74" s="225"/>
      <c r="FR74" s="225"/>
      <c r="FS74" s="225"/>
      <c r="FT74" s="225"/>
      <c r="FU74" s="225"/>
      <c r="FV74" s="225"/>
      <c r="FW74" s="225"/>
      <c r="FX74" s="225"/>
      <c r="FY74" s="225"/>
      <c r="FZ74" s="225"/>
      <c r="GA74" s="225"/>
      <c r="GB74" s="225"/>
      <c r="GC74" s="225"/>
      <c r="GD74" s="225"/>
      <c r="GE74" s="225"/>
      <c r="GF74" s="225"/>
      <c r="GG74" s="225"/>
      <c r="GH74" s="225"/>
      <c r="GI74" s="225"/>
      <c r="GJ74" s="225"/>
      <c r="GK74" s="225"/>
      <c r="GL74" s="225"/>
      <c r="GM74" s="225"/>
      <c r="GN74" s="225"/>
      <c r="GO74" s="225"/>
      <c r="GP74" s="225"/>
      <c r="GQ74" s="225"/>
      <c r="GR74" s="225"/>
      <c r="GS74" s="225"/>
      <c r="GT74" s="225"/>
      <c r="GU74" s="225"/>
      <c r="GV74" s="225"/>
      <c r="GW74" s="225"/>
      <c r="GX74" s="225"/>
      <c r="GY74" s="225"/>
      <c r="GZ74" s="225"/>
      <c r="HA74" s="225"/>
      <c r="HB74" s="225"/>
      <c r="HC74" s="225"/>
      <c r="HD74" s="225"/>
      <c r="HE74" s="225"/>
      <c r="HF74" s="225"/>
      <c r="HG74" s="225"/>
      <c r="HH74" s="225"/>
      <c r="HI74" s="225"/>
      <c r="HJ74" s="225"/>
      <c r="HK74" s="225"/>
      <c r="HL74" s="225"/>
      <c r="HM74" s="225"/>
      <c r="HN74" s="225"/>
      <c r="HO74" s="225"/>
      <c r="HP74" s="225"/>
      <c r="HQ74" s="225"/>
      <c r="HR74" s="225"/>
      <c r="HS74" s="225"/>
      <c r="HT74" s="225"/>
      <c r="HU74" s="225"/>
      <c r="HV74" s="225"/>
      <c r="HW74" s="225"/>
      <c r="HX74" s="225"/>
      <c r="HY74" s="225"/>
      <c r="HZ74" s="225"/>
      <c r="IA74" s="225"/>
      <c r="IB74" s="225"/>
      <c r="IC74" s="225"/>
      <c r="ID74" s="225"/>
      <c r="IE74" s="225"/>
      <c r="IF74" s="225"/>
      <c r="IG74" s="225"/>
      <c r="IH74" s="225"/>
      <c r="II74" s="225"/>
      <c r="IJ74" s="225"/>
      <c r="IK74" s="225"/>
      <c r="IL74" s="225"/>
      <c r="IM74" s="225"/>
      <c r="IN74" s="225"/>
      <c r="IO74" s="225"/>
      <c r="IP74" s="225"/>
    </row>
    <row r="75" spans="1:250" ht="23.45" customHeight="1">
      <c r="A75" s="144"/>
      <c r="B75" s="198"/>
      <c r="C75" s="26"/>
      <c r="D75" s="502"/>
      <c r="E75" s="503"/>
      <c r="F75" s="503"/>
      <c r="G75" s="503"/>
      <c r="H75" s="503"/>
      <c r="I75" s="503"/>
      <c r="J75" s="503"/>
      <c r="K75" s="504"/>
      <c r="L75" s="27"/>
      <c r="M75" s="92"/>
      <c r="N75" s="119" t="str">
        <f t="shared" si="1"/>
        <v/>
      </c>
      <c r="O75" s="38"/>
      <c r="P75" s="234"/>
      <c r="Q75" s="332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7"/>
      <c r="AC75" s="227"/>
      <c r="AD75" s="227"/>
      <c r="AE75" s="227"/>
      <c r="AF75" s="227"/>
      <c r="AG75" s="318">
        <v>598.5</v>
      </c>
      <c r="AH75" s="318">
        <v>634.79999999999995</v>
      </c>
      <c r="AI75" s="227"/>
      <c r="AJ75" s="227"/>
      <c r="AK75" s="227"/>
      <c r="AL75" s="227"/>
      <c r="AM75" s="227"/>
      <c r="AN75" s="227"/>
      <c r="AO75" s="227"/>
      <c r="AP75" s="227"/>
      <c r="AQ75" s="225"/>
      <c r="AR75" s="225"/>
      <c r="AS75" s="225"/>
      <c r="AT75" s="225"/>
      <c r="AU75" s="225"/>
      <c r="AV75" s="225"/>
      <c r="AW75" s="225"/>
      <c r="AX75" s="225"/>
      <c r="AY75" s="225"/>
      <c r="AZ75" s="225"/>
      <c r="BA75" s="225"/>
      <c r="BB75" s="225"/>
      <c r="BC75" s="225"/>
      <c r="BD75" s="225"/>
      <c r="BE75" s="225"/>
      <c r="BF75" s="225"/>
      <c r="BG75" s="225"/>
      <c r="BH75" s="225"/>
      <c r="BI75" s="225"/>
      <c r="BJ75" s="225"/>
      <c r="BK75" s="225"/>
      <c r="BL75" s="225"/>
      <c r="BM75" s="225"/>
      <c r="BN75" s="225"/>
      <c r="BO75" s="225"/>
      <c r="BP75" s="225"/>
      <c r="BQ75" s="225"/>
      <c r="BR75" s="225"/>
      <c r="BS75" s="225"/>
      <c r="BT75" s="225"/>
      <c r="BU75" s="225"/>
      <c r="BV75" s="225"/>
      <c r="BW75" s="225"/>
      <c r="BX75" s="225"/>
      <c r="BY75" s="225"/>
      <c r="BZ75" s="225"/>
      <c r="CA75" s="225"/>
      <c r="CB75" s="225"/>
      <c r="CC75" s="225"/>
      <c r="CD75" s="225"/>
      <c r="CE75" s="225"/>
      <c r="CF75" s="225"/>
      <c r="CG75" s="225"/>
      <c r="CH75" s="225"/>
      <c r="CI75" s="225"/>
      <c r="CJ75" s="225"/>
      <c r="CK75" s="225"/>
      <c r="CL75" s="225"/>
      <c r="CM75" s="225"/>
      <c r="CN75" s="225"/>
      <c r="CO75" s="225"/>
      <c r="CP75" s="225"/>
      <c r="CQ75" s="225"/>
      <c r="CR75" s="225"/>
      <c r="CS75" s="225"/>
      <c r="CT75" s="225"/>
      <c r="CU75" s="225"/>
      <c r="CV75" s="225"/>
      <c r="CW75" s="225"/>
      <c r="CX75" s="225"/>
      <c r="CY75" s="225"/>
      <c r="CZ75" s="225"/>
      <c r="DA75" s="225"/>
      <c r="DB75" s="225"/>
      <c r="DC75" s="225"/>
      <c r="DD75" s="225"/>
      <c r="DE75" s="225"/>
      <c r="DF75" s="225"/>
      <c r="DG75" s="225"/>
      <c r="DH75" s="225"/>
      <c r="DI75" s="225"/>
      <c r="DJ75" s="225"/>
      <c r="DK75" s="225"/>
      <c r="DL75" s="225"/>
      <c r="DM75" s="225"/>
      <c r="DN75" s="225"/>
      <c r="DO75" s="225"/>
      <c r="DP75" s="225"/>
      <c r="DQ75" s="225"/>
      <c r="DR75" s="225"/>
      <c r="DS75" s="225"/>
      <c r="DT75" s="225"/>
      <c r="DU75" s="225"/>
      <c r="DV75" s="225"/>
      <c r="DW75" s="225"/>
      <c r="DX75" s="225"/>
      <c r="DY75" s="225"/>
      <c r="DZ75" s="225"/>
      <c r="EA75" s="225"/>
      <c r="EB75" s="225"/>
      <c r="EC75" s="225"/>
      <c r="ED75" s="225"/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25"/>
      <c r="EQ75" s="225"/>
      <c r="ER75" s="225"/>
      <c r="ES75" s="225"/>
      <c r="ET75" s="225"/>
      <c r="EU75" s="225"/>
      <c r="EV75" s="225"/>
      <c r="EW75" s="225"/>
      <c r="EX75" s="225"/>
      <c r="EY75" s="225"/>
      <c r="EZ75" s="225"/>
      <c r="FA75" s="225"/>
      <c r="FB75" s="225"/>
      <c r="FC75" s="225"/>
      <c r="FD75" s="225"/>
      <c r="FE75" s="225"/>
      <c r="FF75" s="225"/>
      <c r="FG75" s="225"/>
      <c r="FH75" s="225"/>
      <c r="FI75" s="225"/>
      <c r="FJ75" s="225"/>
      <c r="FK75" s="225"/>
      <c r="FL75" s="225"/>
      <c r="FM75" s="225"/>
      <c r="FN75" s="225"/>
      <c r="FO75" s="225"/>
      <c r="FP75" s="225"/>
      <c r="FQ75" s="225"/>
      <c r="FR75" s="225"/>
      <c r="FS75" s="225"/>
      <c r="FT75" s="225"/>
      <c r="FU75" s="225"/>
      <c r="FV75" s="225"/>
      <c r="FW75" s="225"/>
      <c r="FX75" s="225"/>
      <c r="FY75" s="225"/>
      <c r="FZ75" s="225"/>
      <c r="GA75" s="225"/>
      <c r="GB75" s="225"/>
      <c r="GC75" s="225"/>
      <c r="GD75" s="225"/>
      <c r="GE75" s="225"/>
      <c r="GF75" s="225"/>
      <c r="GG75" s="225"/>
      <c r="GH75" s="225"/>
      <c r="GI75" s="225"/>
      <c r="GJ75" s="225"/>
      <c r="GK75" s="225"/>
      <c r="GL75" s="225"/>
      <c r="GM75" s="225"/>
      <c r="GN75" s="225"/>
      <c r="GO75" s="225"/>
      <c r="GP75" s="225"/>
      <c r="GQ75" s="225"/>
      <c r="GR75" s="225"/>
      <c r="GS75" s="225"/>
      <c r="GT75" s="225"/>
      <c r="GU75" s="225"/>
      <c r="GV75" s="225"/>
      <c r="GW75" s="225"/>
      <c r="GX75" s="225"/>
      <c r="GY75" s="225"/>
      <c r="GZ75" s="225"/>
      <c r="HA75" s="225"/>
      <c r="HB75" s="225"/>
      <c r="HC75" s="225"/>
      <c r="HD75" s="225"/>
      <c r="HE75" s="225"/>
      <c r="HF75" s="225"/>
      <c r="HG75" s="225"/>
      <c r="HH75" s="225"/>
      <c r="HI75" s="225"/>
      <c r="HJ75" s="225"/>
      <c r="HK75" s="225"/>
      <c r="HL75" s="225"/>
      <c r="HM75" s="225"/>
      <c r="HN75" s="225"/>
      <c r="HO75" s="225"/>
      <c r="HP75" s="225"/>
      <c r="HQ75" s="225"/>
      <c r="HR75" s="225"/>
      <c r="HS75" s="225"/>
      <c r="HT75" s="225"/>
      <c r="HU75" s="225"/>
      <c r="HV75" s="225"/>
      <c r="HW75" s="225"/>
      <c r="HX75" s="225"/>
      <c r="HY75" s="225"/>
      <c r="HZ75" s="225"/>
      <c r="IA75" s="225"/>
      <c r="IB75" s="225"/>
      <c r="IC75" s="225"/>
      <c r="ID75" s="225"/>
      <c r="IE75" s="225"/>
      <c r="IF75" s="225"/>
      <c r="IG75" s="225"/>
      <c r="IH75" s="225"/>
      <c r="II75" s="225"/>
      <c r="IJ75" s="225"/>
      <c r="IK75" s="225"/>
      <c r="IL75" s="225"/>
      <c r="IM75" s="225"/>
      <c r="IN75" s="225"/>
      <c r="IO75" s="225"/>
      <c r="IP75" s="225"/>
    </row>
    <row r="76" spans="1:250" ht="23.45" customHeight="1">
      <c r="A76" s="144"/>
      <c r="B76" s="198"/>
      <c r="C76" s="26"/>
      <c r="D76" s="502"/>
      <c r="E76" s="503"/>
      <c r="F76" s="503"/>
      <c r="G76" s="503"/>
      <c r="H76" s="503"/>
      <c r="I76" s="503"/>
      <c r="J76" s="503"/>
      <c r="K76" s="504"/>
      <c r="L76" s="27"/>
      <c r="M76" s="92"/>
      <c r="N76" s="119" t="str">
        <f t="shared" si="1"/>
        <v/>
      </c>
      <c r="O76" s="38"/>
      <c r="P76" s="234"/>
      <c r="Q76" s="332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7"/>
      <c r="AC76" s="227"/>
      <c r="AD76" s="227"/>
      <c r="AE76" s="227"/>
      <c r="AF76" s="227"/>
      <c r="AG76" s="318">
        <v>837.6</v>
      </c>
      <c r="AH76" s="318">
        <v>888.3</v>
      </c>
      <c r="AI76" s="227"/>
      <c r="AJ76" s="227"/>
      <c r="AK76" s="227"/>
      <c r="AL76" s="227"/>
      <c r="AM76" s="227"/>
      <c r="AN76" s="227"/>
      <c r="AO76" s="227"/>
      <c r="AP76" s="227"/>
      <c r="AQ76" s="225"/>
      <c r="AR76" s="225"/>
      <c r="AS76" s="225"/>
      <c r="AT76" s="225"/>
      <c r="AU76" s="225"/>
      <c r="AV76" s="225"/>
      <c r="AW76" s="225"/>
      <c r="AX76" s="225"/>
      <c r="AY76" s="225"/>
      <c r="AZ76" s="225"/>
      <c r="BA76" s="225"/>
      <c r="BB76" s="225"/>
      <c r="BC76" s="225"/>
      <c r="BD76" s="225"/>
      <c r="BE76" s="225"/>
      <c r="BF76" s="225"/>
      <c r="BG76" s="225"/>
      <c r="BH76" s="225"/>
      <c r="BI76" s="225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25"/>
      <c r="BW76" s="225"/>
      <c r="BX76" s="225"/>
      <c r="BY76" s="225"/>
      <c r="BZ76" s="225"/>
      <c r="CA76" s="225"/>
      <c r="CB76" s="225"/>
      <c r="CC76" s="225"/>
      <c r="CD76" s="225"/>
      <c r="CE76" s="225"/>
      <c r="CF76" s="225"/>
      <c r="CG76" s="225"/>
      <c r="CH76" s="225"/>
      <c r="CI76" s="225"/>
      <c r="CJ76" s="225"/>
      <c r="CK76" s="225"/>
      <c r="CL76" s="225"/>
      <c r="CM76" s="225"/>
      <c r="CN76" s="225"/>
      <c r="CO76" s="225"/>
      <c r="CP76" s="225"/>
      <c r="CQ76" s="225"/>
      <c r="CR76" s="225"/>
      <c r="CS76" s="225"/>
      <c r="CT76" s="225"/>
      <c r="CU76" s="225"/>
      <c r="CV76" s="225"/>
      <c r="CW76" s="225"/>
      <c r="CX76" s="225"/>
      <c r="CY76" s="225"/>
      <c r="CZ76" s="225"/>
      <c r="DA76" s="225"/>
      <c r="DB76" s="225"/>
      <c r="DC76" s="225"/>
      <c r="DD76" s="225"/>
      <c r="DE76" s="225"/>
      <c r="DF76" s="225"/>
      <c r="DG76" s="225"/>
      <c r="DH76" s="225"/>
      <c r="DI76" s="225"/>
      <c r="DJ76" s="225"/>
      <c r="DK76" s="225"/>
      <c r="DL76" s="225"/>
      <c r="DM76" s="225"/>
      <c r="DN76" s="225"/>
      <c r="DO76" s="225"/>
      <c r="DP76" s="225"/>
      <c r="DQ76" s="225"/>
      <c r="DR76" s="225"/>
      <c r="DS76" s="225"/>
      <c r="DT76" s="225"/>
      <c r="DU76" s="225"/>
      <c r="DV76" s="225"/>
      <c r="DW76" s="225"/>
      <c r="DX76" s="225"/>
      <c r="DY76" s="225"/>
      <c r="DZ76" s="225"/>
      <c r="EA76" s="225"/>
      <c r="EB76" s="225"/>
      <c r="EC76" s="225"/>
      <c r="ED76" s="225"/>
      <c r="EE76" s="225"/>
      <c r="EF76" s="225"/>
      <c r="EG76" s="225"/>
      <c r="EH76" s="225"/>
      <c r="EI76" s="225"/>
      <c r="EJ76" s="225"/>
      <c r="EK76" s="225"/>
      <c r="EL76" s="225"/>
      <c r="EM76" s="225"/>
      <c r="EN76" s="225"/>
      <c r="EO76" s="225"/>
      <c r="EP76" s="225"/>
      <c r="EQ76" s="225"/>
      <c r="ER76" s="225"/>
      <c r="ES76" s="225"/>
      <c r="ET76" s="225"/>
      <c r="EU76" s="225"/>
      <c r="EV76" s="225"/>
      <c r="EW76" s="225"/>
      <c r="EX76" s="225"/>
      <c r="EY76" s="225"/>
      <c r="EZ76" s="225"/>
      <c r="FA76" s="225"/>
      <c r="FB76" s="225"/>
      <c r="FC76" s="225"/>
      <c r="FD76" s="225"/>
      <c r="FE76" s="225"/>
      <c r="FF76" s="225"/>
      <c r="FG76" s="225"/>
      <c r="FH76" s="225"/>
      <c r="FI76" s="225"/>
      <c r="FJ76" s="225"/>
      <c r="FK76" s="225"/>
      <c r="FL76" s="225"/>
      <c r="FM76" s="225"/>
      <c r="FN76" s="225"/>
      <c r="FO76" s="225"/>
      <c r="FP76" s="225"/>
      <c r="FQ76" s="225"/>
      <c r="FR76" s="225"/>
      <c r="FS76" s="225"/>
      <c r="FT76" s="225"/>
      <c r="FU76" s="225"/>
      <c r="FV76" s="225"/>
      <c r="FW76" s="225"/>
      <c r="FX76" s="225"/>
      <c r="FY76" s="225"/>
      <c r="FZ76" s="225"/>
      <c r="GA76" s="225"/>
      <c r="GB76" s="225"/>
      <c r="GC76" s="225"/>
      <c r="GD76" s="225"/>
      <c r="GE76" s="225"/>
      <c r="GF76" s="225"/>
      <c r="GG76" s="225"/>
      <c r="GH76" s="225"/>
      <c r="GI76" s="225"/>
      <c r="GJ76" s="225"/>
      <c r="GK76" s="225"/>
      <c r="GL76" s="225"/>
      <c r="GM76" s="225"/>
      <c r="GN76" s="225"/>
      <c r="GO76" s="225"/>
      <c r="GP76" s="225"/>
      <c r="GQ76" s="225"/>
      <c r="GR76" s="225"/>
      <c r="GS76" s="225"/>
      <c r="GT76" s="225"/>
      <c r="GU76" s="225"/>
      <c r="GV76" s="225"/>
      <c r="GW76" s="225"/>
      <c r="GX76" s="225"/>
      <c r="GY76" s="225"/>
      <c r="GZ76" s="225"/>
      <c r="HA76" s="225"/>
      <c r="HB76" s="225"/>
      <c r="HC76" s="225"/>
      <c r="HD76" s="225"/>
      <c r="HE76" s="225"/>
      <c r="HF76" s="225"/>
      <c r="HG76" s="225"/>
      <c r="HH76" s="225"/>
      <c r="HI76" s="225"/>
      <c r="HJ76" s="225"/>
      <c r="HK76" s="225"/>
      <c r="HL76" s="225"/>
      <c r="HM76" s="225"/>
      <c r="HN76" s="225"/>
      <c r="HO76" s="225"/>
      <c r="HP76" s="225"/>
      <c r="HQ76" s="225"/>
      <c r="HR76" s="225"/>
      <c r="HS76" s="225"/>
      <c r="HT76" s="225"/>
      <c r="HU76" s="225"/>
      <c r="HV76" s="225"/>
      <c r="HW76" s="225"/>
      <c r="HX76" s="225"/>
      <c r="HY76" s="225"/>
      <c r="HZ76" s="225"/>
      <c r="IA76" s="225"/>
      <c r="IB76" s="225"/>
      <c r="IC76" s="225"/>
      <c r="ID76" s="225"/>
      <c r="IE76" s="225"/>
      <c r="IF76" s="225"/>
      <c r="IG76" s="225"/>
      <c r="IH76" s="225"/>
      <c r="II76" s="225"/>
      <c r="IJ76" s="225"/>
      <c r="IK76" s="225"/>
      <c r="IL76" s="225"/>
      <c r="IM76" s="225"/>
      <c r="IN76" s="225"/>
      <c r="IO76" s="225"/>
      <c r="IP76" s="225"/>
    </row>
    <row r="77" spans="1:250" ht="23.45" customHeight="1">
      <c r="A77" s="144"/>
      <c r="B77" s="198"/>
      <c r="C77" s="26"/>
      <c r="D77" s="502"/>
      <c r="E77" s="503"/>
      <c r="F77" s="503"/>
      <c r="G77" s="503"/>
      <c r="H77" s="503"/>
      <c r="I77" s="503"/>
      <c r="J77" s="503"/>
      <c r="K77" s="504"/>
      <c r="L77" s="27"/>
      <c r="M77" s="92"/>
      <c r="N77" s="119" t="str">
        <f t="shared" si="1"/>
        <v/>
      </c>
      <c r="O77" s="38"/>
      <c r="P77" s="234"/>
      <c r="Q77" s="332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7"/>
      <c r="AC77" s="227"/>
      <c r="AD77" s="227"/>
      <c r="AE77" s="227"/>
      <c r="AF77" s="227"/>
      <c r="AG77" s="318">
        <v>2117.6999999999998</v>
      </c>
      <c r="AH77" s="318">
        <v>2246.1</v>
      </c>
      <c r="AI77" s="227"/>
      <c r="AJ77" s="227"/>
      <c r="AK77" s="227"/>
      <c r="AL77" s="227"/>
      <c r="AM77" s="227"/>
      <c r="AN77" s="227"/>
      <c r="AO77" s="227"/>
      <c r="AP77" s="227"/>
      <c r="AQ77" s="225"/>
      <c r="AR77" s="225"/>
      <c r="AS77" s="225"/>
      <c r="AT77" s="225"/>
      <c r="AU77" s="225"/>
      <c r="AV77" s="225"/>
      <c r="AW77" s="225"/>
      <c r="AX77" s="225"/>
      <c r="AY77" s="225"/>
      <c r="AZ77" s="225"/>
      <c r="BA77" s="225"/>
      <c r="BB77" s="225"/>
      <c r="BC77" s="225"/>
      <c r="BD77" s="225"/>
      <c r="BE77" s="225"/>
      <c r="BF77" s="225"/>
      <c r="BG77" s="225"/>
      <c r="BH77" s="225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225"/>
      <c r="BW77" s="225"/>
      <c r="BX77" s="225"/>
      <c r="BY77" s="225"/>
      <c r="BZ77" s="225"/>
      <c r="CA77" s="225"/>
      <c r="CB77" s="225"/>
      <c r="CC77" s="225"/>
      <c r="CD77" s="225"/>
      <c r="CE77" s="225"/>
      <c r="CF77" s="225"/>
      <c r="CG77" s="225"/>
      <c r="CH77" s="225"/>
      <c r="CI77" s="225"/>
      <c r="CJ77" s="225"/>
      <c r="CK77" s="225"/>
      <c r="CL77" s="225"/>
      <c r="CM77" s="225"/>
      <c r="CN77" s="225"/>
      <c r="CO77" s="225"/>
      <c r="CP77" s="225"/>
      <c r="CQ77" s="225"/>
      <c r="CR77" s="225"/>
      <c r="CS77" s="225"/>
      <c r="CT77" s="225"/>
      <c r="CU77" s="225"/>
      <c r="CV77" s="225"/>
      <c r="CW77" s="225"/>
      <c r="CX77" s="225"/>
      <c r="CY77" s="225"/>
      <c r="CZ77" s="225"/>
      <c r="DA77" s="225"/>
      <c r="DB77" s="225"/>
      <c r="DC77" s="225"/>
      <c r="DD77" s="225"/>
      <c r="DE77" s="225"/>
      <c r="DF77" s="225"/>
      <c r="DG77" s="225"/>
      <c r="DH77" s="225"/>
      <c r="DI77" s="225"/>
      <c r="DJ77" s="225"/>
      <c r="DK77" s="225"/>
      <c r="DL77" s="225"/>
      <c r="DM77" s="225"/>
      <c r="DN77" s="225"/>
      <c r="DO77" s="225"/>
      <c r="DP77" s="225"/>
      <c r="DQ77" s="225"/>
      <c r="DR77" s="225"/>
      <c r="DS77" s="225"/>
      <c r="DT77" s="225"/>
      <c r="DU77" s="225"/>
      <c r="DV77" s="225"/>
      <c r="DW77" s="225"/>
      <c r="DX77" s="225"/>
      <c r="DY77" s="225"/>
      <c r="DZ77" s="225"/>
      <c r="EA77" s="225"/>
      <c r="EB77" s="225"/>
      <c r="EC77" s="225"/>
      <c r="ED77" s="225"/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25"/>
      <c r="EQ77" s="225"/>
      <c r="ER77" s="225"/>
      <c r="ES77" s="225"/>
      <c r="ET77" s="225"/>
      <c r="EU77" s="225"/>
      <c r="EV77" s="225"/>
      <c r="EW77" s="225"/>
      <c r="EX77" s="225"/>
      <c r="EY77" s="225"/>
      <c r="EZ77" s="225"/>
      <c r="FA77" s="225"/>
      <c r="FB77" s="225"/>
      <c r="FC77" s="225"/>
      <c r="FD77" s="225"/>
      <c r="FE77" s="225"/>
      <c r="FF77" s="225"/>
      <c r="FG77" s="225"/>
      <c r="FH77" s="225"/>
      <c r="FI77" s="225"/>
      <c r="FJ77" s="225"/>
      <c r="FK77" s="225"/>
      <c r="FL77" s="225"/>
      <c r="FM77" s="225"/>
      <c r="FN77" s="225"/>
      <c r="FO77" s="225"/>
      <c r="FP77" s="225"/>
      <c r="FQ77" s="225"/>
      <c r="FR77" s="225"/>
      <c r="FS77" s="225"/>
      <c r="FT77" s="225"/>
      <c r="FU77" s="225"/>
      <c r="FV77" s="225"/>
      <c r="FW77" s="225"/>
      <c r="FX77" s="225"/>
      <c r="FY77" s="225"/>
      <c r="FZ77" s="225"/>
      <c r="GA77" s="225"/>
      <c r="GB77" s="225"/>
      <c r="GC77" s="225"/>
      <c r="GD77" s="225"/>
      <c r="GE77" s="225"/>
      <c r="GF77" s="225"/>
      <c r="GG77" s="225"/>
      <c r="GH77" s="225"/>
      <c r="GI77" s="225"/>
      <c r="GJ77" s="225"/>
      <c r="GK77" s="225"/>
      <c r="GL77" s="225"/>
      <c r="GM77" s="225"/>
      <c r="GN77" s="225"/>
      <c r="GO77" s="225"/>
      <c r="GP77" s="225"/>
      <c r="GQ77" s="225"/>
      <c r="GR77" s="225"/>
      <c r="GS77" s="225"/>
      <c r="GT77" s="225"/>
      <c r="GU77" s="225"/>
      <c r="GV77" s="225"/>
      <c r="GW77" s="225"/>
      <c r="GX77" s="225"/>
      <c r="GY77" s="225"/>
      <c r="GZ77" s="225"/>
      <c r="HA77" s="225"/>
      <c r="HB77" s="225"/>
      <c r="HC77" s="225"/>
      <c r="HD77" s="225"/>
      <c r="HE77" s="225"/>
      <c r="HF77" s="225"/>
      <c r="HG77" s="225"/>
      <c r="HH77" s="225"/>
      <c r="HI77" s="225"/>
      <c r="HJ77" s="225"/>
      <c r="HK77" s="225"/>
      <c r="HL77" s="225"/>
      <c r="HM77" s="225"/>
      <c r="HN77" s="225"/>
      <c r="HO77" s="225"/>
      <c r="HP77" s="225"/>
      <c r="HQ77" s="225"/>
      <c r="HR77" s="225"/>
      <c r="HS77" s="225"/>
      <c r="HT77" s="225"/>
      <c r="HU77" s="225"/>
      <c r="HV77" s="225"/>
      <c r="HW77" s="225"/>
      <c r="HX77" s="225"/>
      <c r="HY77" s="225"/>
      <c r="HZ77" s="225"/>
      <c r="IA77" s="225"/>
      <c r="IB77" s="225"/>
      <c r="IC77" s="225"/>
      <c r="ID77" s="225"/>
      <c r="IE77" s="225"/>
      <c r="IF77" s="225"/>
      <c r="IG77" s="225"/>
      <c r="IH77" s="225"/>
      <c r="II77" s="225"/>
      <c r="IJ77" s="225"/>
      <c r="IK77" s="225"/>
      <c r="IL77" s="225"/>
      <c r="IM77" s="225"/>
      <c r="IN77" s="225"/>
      <c r="IO77" s="225"/>
      <c r="IP77" s="225"/>
    </row>
    <row r="78" spans="1:250" ht="23.45" customHeight="1">
      <c r="A78" s="144"/>
      <c r="B78" s="198"/>
      <c r="C78" s="26"/>
      <c r="D78" s="502"/>
      <c r="E78" s="503"/>
      <c r="F78" s="503"/>
      <c r="G78" s="503"/>
      <c r="H78" s="503"/>
      <c r="I78" s="503"/>
      <c r="J78" s="503"/>
      <c r="K78" s="504"/>
      <c r="L78" s="27"/>
      <c r="M78" s="92"/>
      <c r="N78" s="119" t="str">
        <f t="shared" si="1"/>
        <v/>
      </c>
      <c r="O78" s="38"/>
      <c r="P78" s="234"/>
      <c r="Q78" s="332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7"/>
      <c r="AC78" s="227"/>
      <c r="AD78" s="227"/>
      <c r="AE78" s="227"/>
      <c r="AF78" s="227"/>
      <c r="AG78" s="318">
        <v>3469.8</v>
      </c>
      <c r="AH78" s="318">
        <v>3679.8</v>
      </c>
      <c r="AI78" s="227"/>
      <c r="AJ78" s="227"/>
      <c r="AK78" s="227"/>
      <c r="AL78" s="227"/>
      <c r="AM78" s="227"/>
      <c r="AN78" s="227"/>
      <c r="AO78" s="227"/>
      <c r="AP78" s="227"/>
      <c r="AQ78" s="225"/>
      <c r="AR78" s="225"/>
      <c r="AS78" s="225"/>
      <c r="AT78" s="225"/>
      <c r="AU78" s="225"/>
      <c r="AV78" s="225"/>
      <c r="AW78" s="225"/>
      <c r="AX78" s="225"/>
      <c r="AY78" s="225"/>
      <c r="AZ78" s="225"/>
      <c r="BA78" s="225"/>
      <c r="BB78" s="225"/>
      <c r="BC78" s="225"/>
      <c r="BD78" s="225"/>
      <c r="BE78" s="225"/>
      <c r="BF78" s="225"/>
      <c r="BG78" s="225"/>
      <c r="BH78" s="225"/>
      <c r="BI78" s="225"/>
      <c r="BJ78" s="225"/>
      <c r="BK78" s="225"/>
      <c r="BL78" s="225"/>
      <c r="BM78" s="225"/>
      <c r="BN78" s="225"/>
      <c r="BO78" s="225"/>
      <c r="BP78" s="225"/>
      <c r="BQ78" s="225"/>
      <c r="BR78" s="225"/>
      <c r="BS78" s="225"/>
      <c r="BT78" s="225"/>
      <c r="BU78" s="225"/>
      <c r="BV78" s="225"/>
      <c r="BW78" s="225"/>
      <c r="BX78" s="225"/>
      <c r="BY78" s="225"/>
      <c r="BZ78" s="225"/>
      <c r="CA78" s="225"/>
      <c r="CB78" s="225"/>
      <c r="CC78" s="225"/>
      <c r="CD78" s="225"/>
      <c r="CE78" s="225"/>
      <c r="CF78" s="225"/>
      <c r="CG78" s="225"/>
      <c r="CH78" s="225"/>
      <c r="CI78" s="225"/>
      <c r="CJ78" s="225"/>
      <c r="CK78" s="225"/>
      <c r="CL78" s="225"/>
      <c r="CM78" s="225"/>
      <c r="CN78" s="225"/>
      <c r="CO78" s="225"/>
      <c r="CP78" s="225"/>
      <c r="CQ78" s="225"/>
      <c r="CR78" s="225"/>
      <c r="CS78" s="225"/>
      <c r="CT78" s="225"/>
      <c r="CU78" s="225"/>
      <c r="CV78" s="225"/>
      <c r="CW78" s="225"/>
      <c r="CX78" s="225"/>
      <c r="CY78" s="225"/>
      <c r="CZ78" s="225"/>
      <c r="DA78" s="225"/>
      <c r="DB78" s="225"/>
      <c r="DC78" s="225"/>
      <c r="DD78" s="225"/>
      <c r="DE78" s="225"/>
      <c r="DF78" s="225"/>
      <c r="DG78" s="225"/>
      <c r="DH78" s="225"/>
      <c r="DI78" s="225"/>
      <c r="DJ78" s="225"/>
      <c r="DK78" s="225"/>
      <c r="DL78" s="225"/>
      <c r="DM78" s="225"/>
      <c r="DN78" s="225"/>
      <c r="DO78" s="225"/>
      <c r="DP78" s="225"/>
      <c r="DQ78" s="225"/>
      <c r="DR78" s="225"/>
      <c r="DS78" s="225"/>
      <c r="DT78" s="225"/>
      <c r="DU78" s="225"/>
      <c r="DV78" s="225"/>
      <c r="DW78" s="225"/>
      <c r="DX78" s="225"/>
      <c r="DY78" s="225"/>
      <c r="DZ78" s="225"/>
      <c r="EA78" s="225"/>
      <c r="EB78" s="225"/>
      <c r="EC78" s="225"/>
      <c r="ED78" s="225"/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25"/>
      <c r="EQ78" s="225"/>
      <c r="ER78" s="225"/>
      <c r="ES78" s="225"/>
      <c r="ET78" s="225"/>
      <c r="EU78" s="225"/>
      <c r="EV78" s="225"/>
      <c r="EW78" s="225"/>
      <c r="EX78" s="225"/>
      <c r="EY78" s="225"/>
      <c r="EZ78" s="225"/>
      <c r="FA78" s="225"/>
      <c r="FB78" s="225"/>
      <c r="FC78" s="225"/>
      <c r="FD78" s="225"/>
      <c r="FE78" s="225"/>
      <c r="FF78" s="225"/>
      <c r="FG78" s="225"/>
      <c r="FH78" s="225"/>
      <c r="FI78" s="225"/>
      <c r="FJ78" s="225"/>
      <c r="FK78" s="225"/>
      <c r="FL78" s="225"/>
      <c r="FM78" s="225"/>
      <c r="FN78" s="225"/>
      <c r="FO78" s="225"/>
      <c r="FP78" s="225"/>
      <c r="FQ78" s="225"/>
      <c r="FR78" s="225"/>
      <c r="FS78" s="225"/>
      <c r="FT78" s="225"/>
      <c r="FU78" s="225"/>
      <c r="FV78" s="225"/>
      <c r="FW78" s="225"/>
      <c r="FX78" s="225"/>
      <c r="FY78" s="225"/>
      <c r="FZ78" s="225"/>
      <c r="GA78" s="225"/>
      <c r="GB78" s="225"/>
      <c r="GC78" s="225"/>
      <c r="GD78" s="225"/>
      <c r="GE78" s="225"/>
      <c r="GF78" s="225"/>
      <c r="GG78" s="225"/>
      <c r="GH78" s="225"/>
      <c r="GI78" s="225"/>
      <c r="GJ78" s="225"/>
      <c r="GK78" s="225"/>
      <c r="GL78" s="225"/>
      <c r="GM78" s="225"/>
      <c r="GN78" s="225"/>
      <c r="GO78" s="225"/>
      <c r="GP78" s="225"/>
      <c r="GQ78" s="225"/>
      <c r="GR78" s="225"/>
      <c r="GS78" s="225"/>
      <c r="GT78" s="225"/>
      <c r="GU78" s="225"/>
      <c r="GV78" s="225"/>
      <c r="GW78" s="225"/>
      <c r="GX78" s="225"/>
      <c r="GY78" s="225"/>
      <c r="GZ78" s="225"/>
      <c r="HA78" s="225"/>
      <c r="HB78" s="225"/>
      <c r="HC78" s="225"/>
      <c r="HD78" s="225"/>
      <c r="HE78" s="225"/>
      <c r="HF78" s="225"/>
      <c r="HG78" s="225"/>
      <c r="HH78" s="225"/>
      <c r="HI78" s="225"/>
      <c r="HJ78" s="225"/>
      <c r="HK78" s="225"/>
      <c r="HL78" s="225"/>
      <c r="HM78" s="225"/>
      <c r="HN78" s="225"/>
      <c r="HO78" s="225"/>
      <c r="HP78" s="225"/>
      <c r="HQ78" s="225"/>
      <c r="HR78" s="225"/>
      <c r="HS78" s="225"/>
      <c r="HT78" s="225"/>
      <c r="HU78" s="225"/>
      <c r="HV78" s="225"/>
      <c r="HW78" s="225"/>
      <c r="HX78" s="225"/>
      <c r="HY78" s="225"/>
      <c r="HZ78" s="225"/>
      <c r="IA78" s="225"/>
      <c r="IB78" s="225"/>
      <c r="IC78" s="225"/>
      <c r="ID78" s="225"/>
      <c r="IE78" s="225"/>
      <c r="IF78" s="225"/>
      <c r="IG78" s="225"/>
      <c r="IH78" s="225"/>
      <c r="II78" s="225"/>
      <c r="IJ78" s="225"/>
      <c r="IK78" s="225"/>
      <c r="IL78" s="225"/>
      <c r="IM78" s="225"/>
      <c r="IN78" s="225"/>
      <c r="IO78" s="225"/>
      <c r="IP78" s="225"/>
    </row>
    <row r="79" spans="1:250" ht="23.45" customHeight="1">
      <c r="A79" s="144"/>
      <c r="B79" s="198"/>
      <c r="C79" s="26"/>
      <c r="D79" s="502"/>
      <c r="E79" s="503"/>
      <c r="F79" s="503"/>
      <c r="G79" s="503"/>
      <c r="H79" s="503"/>
      <c r="I79" s="503"/>
      <c r="J79" s="503"/>
      <c r="K79" s="504"/>
      <c r="L79" s="27"/>
      <c r="M79" s="92"/>
      <c r="N79" s="119" t="str">
        <f t="shared" si="1"/>
        <v/>
      </c>
      <c r="O79" s="38"/>
      <c r="P79" s="234"/>
      <c r="Q79" s="332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7"/>
      <c r="AC79" s="227"/>
      <c r="AD79" s="227"/>
      <c r="AE79" s="227"/>
      <c r="AF79" s="227"/>
      <c r="AG79" s="318">
        <v>5028.8999999999996</v>
      </c>
      <c r="AH79" s="318">
        <v>5333.4</v>
      </c>
      <c r="AI79" s="227"/>
      <c r="AJ79" s="227"/>
      <c r="AK79" s="227"/>
      <c r="AL79" s="227"/>
      <c r="AM79" s="227"/>
      <c r="AN79" s="227"/>
      <c r="AO79" s="227"/>
      <c r="AP79" s="227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  <c r="CK79" s="225"/>
      <c r="CL79" s="225"/>
      <c r="CM79" s="225"/>
      <c r="CN79" s="225"/>
      <c r="CO79" s="225"/>
      <c r="CP79" s="225"/>
      <c r="CQ79" s="225"/>
      <c r="CR79" s="225"/>
      <c r="CS79" s="225"/>
      <c r="CT79" s="225"/>
      <c r="CU79" s="225"/>
      <c r="CV79" s="225"/>
      <c r="CW79" s="225"/>
      <c r="CX79" s="225"/>
      <c r="CY79" s="225"/>
      <c r="CZ79" s="225"/>
      <c r="DA79" s="225"/>
      <c r="DB79" s="225"/>
      <c r="DC79" s="225"/>
      <c r="DD79" s="225"/>
      <c r="DE79" s="225"/>
      <c r="DF79" s="225"/>
      <c r="DG79" s="225"/>
      <c r="DH79" s="225"/>
      <c r="DI79" s="225"/>
      <c r="DJ79" s="225"/>
      <c r="DK79" s="225"/>
      <c r="DL79" s="225"/>
      <c r="DM79" s="225"/>
      <c r="DN79" s="225"/>
      <c r="DO79" s="225"/>
      <c r="DP79" s="225"/>
      <c r="DQ79" s="225"/>
      <c r="DR79" s="225"/>
      <c r="DS79" s="225"/>
      <c r="DT79" s="225"/>
      <c r="DU79" s="225"/>
      <c r="DV79" s="225"/>
      <c r="DW79" s="225"/>
      <c r="DX79" s="225"/>
      <c r="DY79" s="225"/>
      <c r="DZ79" s="225"/>
      <c r="EA79" s="225"/>
      <c r="EB79" s="225"/>
      <c r="EC79" s="225"/>
      <c r="ED79" s="225"/>
      <c r="EE79" s="225"/>
      <c r="EF79" s="225"/>
      <c r="EG79" s="225"/>
      <c r="EH79" s="225"/>
      <c r="EI79" s="225"/>
      <c r="EJ79" s="225"/>
      <c r="EK79" s="225"/>
      <c r="EL79" s="225"/>
      <c r="EM79" s="225"/>
      <c r="EN79" s="225"/>
      <c r="EO79" s="225"/>
      <c r="EP79" s="225"/>
      <c r="EQ79" s="225"/>
      <c r="ER79" s="225"/>
      <c r="ES79" s="225"/>
      <c r="ET79" s="225"/>
      <c r="EU79" s="225"/>
      <c r="EV79" s="225"/>
      <c r="EW79" s="225"/>
      <c r="EX79" s="225"/>
      <c r="EY79" s="225"/>
      <c r="EZ79" s="225"/>
      <c r="FA79" s="225"/>
      <c r="FB79" s="225"/>
      <c r="FC79" s="225"/>
      <c r="FD79" s="225"/>
      <c r="FE79" s="225"/>
      <c r="FF79" s="225"/>
      <c r="FG79" s="225"/>
      <c r="FH79" s="225"/>
      <c r="FI79" s="225"/>
      <c r="FJ79" s="225"/>
      <c r="FK79" s="225"/>
      <c r="FL79" s="225"/>
      <c r="FM79" s="225"/>
      <c r="FN79" s="225"/>
      <c r="FO79" s="225"/>
      <c r="FP79" s="225"/>
      <c r="FQ79" s="225"/>
      <c r="FR79" s="225"/>
      <c r="FS79" s="225"/>
      <c r="FT79" s="225"/>
      <c r="FU79" s="225"/>
      <c r="FV79" s="225"/>
      <c r="FW79" s="225"/>
      <c r="FX79" s="225"/>
      <c r="FY79" s="225"/>
      <c r="FZ79" s="225"/>
      <c r="GA79" s="225"/>
      <c r="GB79" s="225"/>
      <c r="GC79" s="225"/>
      <c r="GD79" s="225"/>
      <c r="GE79" s="225"/>
      <c r="GF79" s="225"/>
      <c r="GG79" s="225"/>
      <c r="GH79" s="225"/>
      <c r="GI79" s="225"/>
      <c r="GJ79" s="225"/>
      <c r="GK79" s="225"/>
      <c r="GL79" s="225"/>
      <c r="GM79" s="225"/>
      <c r="GN79" s="225"/>
      <c r="GO79" s="225"/>
      <c r="GP79" s="225"/>
      <c r="GQ79" s="225"/>
      <c r="GR79" s="225"/>
      <c r="GS79" s="225"/>
      <c r="GT79" s="225"/>
      <c r="GU79" s="225"/>
      <c r="GV79" s="225"/>
      <c r="GW79" s="225"/>
      <c r="GX79" s="225"/>
      <c r="GY79" s="225"/>
      <c r="GZ79" s="225"/>
      <c r="HA79" s="225"/>
      <c r="HB79" s="225"/>
      <c r="HC79" s="225"/>
      <c r="HD79" s="225"/>
      <c r="HE79" s="225"/>
      <c r="HF79" s="225"/>
      <c r="HG79" s="225"/>
      <c r="HH79" s="225"/>
      <c r="HI79" s="225"/>
      <c r="HJ79" s="225"/>
      <c r="HK79" s="225"/>
      <c r="HL79" s="225"/>
      <c r="HM79" s="225"/>
      <c r="HN79" s="225"/>
      <c r="HO79" s="225"/>
      <c r="HP79" s="225"/>
      <c r="HQ79" s="225"/>
      <c r="HR79" s="225"/>
      <c r="HS79" s="225"/>
      <c r="HT79" s="225"/>
      <c r="HU79" s="225"/>
      <c r="HV79" s="225"/>
      <c r="HW79" s="225"/>
      <c r="HX79" s="225"/>
      <c r="HY79" s="225"/>
      <c r="HZ79" s="225"/>
      <c r="IA79" s="225"/>
      <c r="IB79" s="225"/>
      <c r="IC79" s="225"/>
      <c r="ID79" s="225"/>
      <c r="IE79" s="225"/>
      <c r="IF79" s="225"/>
      <c r="IG79" s="225"/>
      <c r="IH79" s="225"/>
      <c r="II79" s="225"/>
      <c r="IJ79" s="225"/>
      <c r="IK79" s="225"/>
      <c r="IL79" s="225"/>
      <c r="IM79" s="225"/>
      <c r="IN79" s="225"/>
      <c r="IO79" s="225"/>
      <c r="IP79" s="225"/>
    </row>
    <row r="80" spans="1:250" ht="23.45" customHeight="1">
      <c r="A80" s="144"/>
      <c r="B80" s="198"/>
      <c r="C80" s="26"/>
      <c r="D80" s="502"/>
      <c r="E80" s="503"/>
      <c r="F80" s="503"/>
      <c r="G80" s="503"/>
      <c r="H80" s="503"/>
      <c r="I80" s="503"/>
      <c r="J80" s="503"/>
      <c r="K80" s="504"/>
      <c r="L80" s="27"/>
      <c r="M80" s="92"/>
      <c r="N80" s="119" t="str">
        <f t="shared" si="1"/>
        <v/>
      </c>
      <c r="O80" s="38"/>
      <c r="P80" s="234"/>
      <c r="Q80" s="332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7"/>
      <c r="AC80" s="227"/>
      <c r="AD80" s="227"/>
      <c r="AE80" s="227"/>
      <c r="AF80" s="227"/>
      <c r="AG80" s="318">
        <v>478.5</v>
      </c>
      <c r="AH80" s="318">
        <v>507.6</v>
      </c>
      <c r="AI80" s="227"/>
      <c r="AJ80" s="227"/>
      <c r="AK80" s="227"/>
      <c r="AL80" s="227"/>
      <c r="AM80" s="227"/>
      <c r="AN80" s="227"/>
      <c r="AO80" s="227"/>
      <c r="AP80" s="227"/>
      <c r="AQ80" s="225"/>
      <c r="AR80" s="225"/>
      <c r="AS80" s="225"/>
      <c r="AT80" s="225"/>
      <c r="AU80" s="225"/>
      <c r="AV80" s="225"/>
      <c r="AW80" s="225"/>
      <c r="AX80" s="225"/>
      <c r="AY80" s="225"/>
      <c r="AZ80" s="225"/>
      <c r="BA80" s="225"/>
      <c r="BB80" s="225"/>
      <c r="BC80" s="225"/>
      <c r="BD80" s="225"/>
      <c r="BE80" s="225"/>
      <c r="BF80" s="225"/>
      <c r="BG80" s="225"/>
      <c r="BH80" s="225"/>
      <c r="BI80" s="225"/>
      <c r="BJ80" s="225"/>
      <c r="BK80" s="225"/>
      <c r="BL80" s="225"/>
      <c r="BM80" s="225"/>
      <c r="BN80" s="225"/>
      <c r="BO80" s="225"/>
      <c r="BP80" s="225"/>
      <c r="BQ80" s="225"/>
      <c r="BR80" s="225"/>
      <c r="BS80" s="225"/>
      <c r="BT80" s="225"/>
      <c r="BU80" s="225"/>
      <c r="BV80" s="225"/>
      <c r="BW80" s="225"/>
      <c r="BX80" s="225"/>
      <c r="BY80" s="225"/>
      <c r="BZ80" s="225"/>
      <c r="CA80" s="225"/>
      <c r="CB80" s="225"/>
      <c r="CC80" s="225"/>
      <c r="CD80" s="225"/>
      <c r="CE80" s="225"/>
      <c r="CF80" s="225"/>
      <c r="CG80" s="225"/>
      <c r="CH80" s="225"/>
      <c r="CI80" s="225"/>
      <c r="CJ80" s="225"/>
      <c r="CK80" s="225"/>
      <c r="CL80" s="225"/>
      <c r="CM80" s="225"/>
      <c r="CN80" s="225"/>
      <c r="CO80" s="225"/>
      <c r="CP80" s="225"/>
      <c r="CQ80" s="225"/>
      <c r="CR80" s="225"/>
      <c r="CS80" s="225"/>
      <c r="CT80" s="225"/>
      <c r="CU80" s="225"/>
      <c r="CV80" s="225"/>
      <c r="CW80" s="225"/>
      <c r="CX80" s="225"/>
      <c r="CY80" s="225"/>
      <c r="CZ80" s="225"/>
      <c r="DA80" s="225"/>
      <c r="DB80" s="225"/>
      <c r="DC80" s="225"/>
      <c r="DD80" s="225"/>
      <c r="DE80" s="225"/>
      <c r="DF80" s="225"/>
      <c r="DG80" s="225"/>
      <c r="DH80" s="225"/>
      <c r="DI80" s="225"/>
      <c r="DJ80" s="225"/>
      <c r="DK80" s="225"/>
      <c r="DL80" s="225"/>
      <c r="DM80" s="225"/>
      <c r="DN80" s="225"/>
      <c r="DO80" s="225"/>
      <c r="DP80" s="225"/>
      <c r="DQ80" s="225"/>
      <c r="DR80" s="225"/>
      <c r="DS80" s="225"/>
      <c r="DT80" s="225"/>
      <c r="DU80" s="225"/>
      <c r="DV80" s="225"/>
      <c r="DW80" s="225"/>
      <c r="DX80" s="225"/>
      <c r="DY80" s="225"/>
      <c r="DZ80" s="225"/>
      <c r="EA80" s="225"/>
      <c r="EB80" s="225"/>
      <c r="EC80" s="225"/>
      <c r="ED80" s="225"/>
      <c r="EE80" s="225"/>
      <c r="EF80" s="225"/>
      <c r="EG80" s="225"/>
      <c r="EH80" s="225"/>
      <c r="EI80" s="225"/>
      <c r="EJ80" s="225"/>
      <c r="EK80" s="225"/>
      <c r="EL80" s="225"/>
      <c r="EM80" s="225"/>
      <c r="EN80" s="225"/>
      <c r="EO80" s="225"/>
      <c r="EP80" s="225"/>
      <c r="EQ80" s="225"/>
      <c r="ER80" s="225"/>
      <c r="ES80" s="225"/>
      <c r="ET80" s="225"/>
      <c r="EU80" s="225"/>
      <c r="EV80" s="225"/>
      <c r="EW80" s="225"/>
      <c r="EX80" s="225"/>
      <c r="EY80" s="225"/>
      <c r="EZ80" s="225"/>
      <c r="FA80" s="225"/>
      <c r="FB80" s="225"/>
      <c r="FC80" s="225"/>
      <c r="FD80" s="225"/>
      <c r="FE80" s="225"/>
      <c r="FF80" s="225"/>
      <c r="FG80" s="225"/>
      <c r="FH80" s="225"/>
      <c r="FI80" s="225"/>
      <c r="FJ80" s="225"/>
      <c r="FK80" s="225"/>
      <c r="FL80" s="225"/>
      <c r="FM80" s="225"/>
      <c r="FN80" s="225"/>
      <c r="FO80" s="225"/>
      <c r="FP80" s="225"/>
      <c r="FQ80" s="225"/>
      <c r="FR80" s="225"/>
      <c r="FS80" s="225"/>
      <c r="FT80" s="225"/>
      <c r="FU80" s="225"/>
      <c r="FV80" s="225"/>
      <c r="FW80" s="225"/>
      <c r="FX80" s="225"/>
      <c r="FY80" s="225"/>
      <c r="FZ80" s="225"/>
      <c r="GA80" s="225"/>
      <c r="GB80" s="225"/>
      <c r="GC80" s="225"/>
      <c r="GD80" s="225"/>
      <c r="GE80" s="225"/>
      <c r="GF80" s="225"/>
      <c r="GG80" s="225"/>
      <c r="GH80" s="225"/>
      <c r="GI80" s="225"/>
      <c r="GJ80" s="225"/>
      <c r="GK80" s="225"/>
      <c r="GL80" s="225"/>
      <c r="GM80" s="225"/>
      <c r="GN80" s="225"/>
      <c r="GO80" s="225"/>
      <c r="GP80" s="225"/>
      <c r="GQ80" s="225"/>
      <c r="GR80" s="225"/>
      <c r="GS80" s="225"/>
      <c r="GT80" s="225"/>
      <c r="GU80" s="225"/>
      <c r="GV80" s="225"/>
      <c r="GW80" s="225"/>
      <c r="GX80" s="225"/>
      <c r="GY80" s="225"/>
      <c r="GZ80" s="225"/>
      <c r="HA80" s="225"/>
      <c r="HB80" s="225"/>
      <c r="HC80" s="225"/>
      <c r="HD80" s="225"/>
      <c r="HE80" s="225"/>
      <c r="HF80" s="225"/>
      <c r="HG80" s="225"/>
      <c r="HH80" s="225"/>
      <c r="HI80" s="225"/>
      <c r="HJ80" s="225"/>
      <c r="HK80" s="225"/>
      <c r="HL80" s="225"/>
      <c r="HM80" s="225"/>
      <c r="HN80" s="225"/>
      <c r="HO80" s="225"/>
      <c r="HP80" s="225"/>
      <c r="HQ80" s="225"/>
      <c r="HR80" s="225"/>
      <c r="HS80" s="225"/>
      <c r="HT80" s="225"/>
      <c r="HU80" s="225"/>
      <c r="HV80" s="225"/>
      <c r="HW80" s="225"/>
      <c r="HX80" s="225"/>
      <c r="HY80" s="225"/>
      <c r="HZ80" s="225"/>
      <c r="IA80" s="225"/>
      <c r="IB80" s="225"/>
      <c r="IC80" s="225"/>
      <c r="ID80" s="225"/>
      <c r="IE80" s="225"/>
      <c r="IF80" s="225"/>
      <c r="IG80" s="225"/>
      <c r="IH80" s="225"/>
      <c r="II80" s="225"/>
      <c r="IJ80" s="225"/>
      <c r="IK80" s="225"/>
      <c r="IL80" s="225"/>
      <c r="IM80" s="225"/>
      <c r="IN80" s="225"/>
      <c r="IO80" s="225"/>
      <c r="IP80" s="225"/>
    </row>
    <row r="81" spans="1:250" ht="23.45" customHeight="1">
      <c r="A81" s="144"/>
      <c r="B81" s="198"/>
      <c r="C81" s="26"/>
      <c r="D81" s="502"/>
      <c r="E81" s="503"/>
      <c r="F81" s="503"/>
      <c r="G81" s="503"/>
      <c r="H81" s="503"/>
      <c r="I81" s="503"/>
      <c r="J81" s="503"/>
      <c r="K81" s="504"/>
      <c r="L81" s="27"/>
      <c r="M81" s="92"/>
      <c r="N81" s="119" t="str">
        <f t="shared" si="1"/>
        <v/>
      </c>
      <c r="O81" s="38"/>
      <c r="P81" s="234"/>
      <c r="Q81" s="332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7"/>
      <c r="AC81" s="227"/>
      <c r="AD81" s="227"/>
      <c r="AE81" s="227"/>
      <c r="AF81" s="227"/>
      <c r="AG81" s="318">
        <v>717.9</v>
      </c>
      <c r="AH81" s="318">
        <v>761.4</v>
      </c>
      <c r="AI81" s="227"/>
      <c r="AJ81" s="227"/>
      <c r="AK81" s="227"/>
      <c r="AL81" s="227"/>
      <c r="AM81" s="227"/>
      <c r="AN81" s="227"/>
      <c r="AO81" s="227"/>
      <c r="AP81" s="227"/>
      <c r="AQ81" s="225"/>
      <c r="AR81" s="225"/>
      <c r="AS81" s="225"/>
      <c r="AT81" s="225"/>
      <c r="AU81" s="225"/>
      <c r="AV81" s="225"/>
      <c r="AW81" s="225"/>
      <c r="AX81" s="225"/>
      <c r="AY81" s="225"/>
      <c r="AZ81" s="225"/>
      <c r="BA81" s="225"/>
      <c r="BB81" s="225"/>
      <c r="BC81" s="225"/>
      <c r="BD81" s="225"/>
      <c r="BE81" s="225"/>
      <c r="BF81" s="225"/>
      <c r="BG81" s="225"/>
      <c r="BH81" s="225"/>
      <c r="BI81" s="225"/>
      <c r="BJ81" s="225"/>
      <c r="BK81" s="225"/>
      <c r="BL81" s="225"/>
      <c r="BM81" s="225"/>
      <c r="BN81" s="225"/>
      <c r="BO81" s="225"/>
      <c r="BP81" s="225"/>
      <c r="BQ81" s="225"/>
      <c r="BR81" s="225"/>
      <c r="BS81" s="225"/>
      <c r="BT81" s="225"/>
      <c r="BU81" s="225"/>
      <c r="BV81" s="225"/>
      <c r="BW81" s="225"/>
      <c r="BX81" s="225"/>
      <c r="BY81" s="225"/>
      <c r="BZ81" s="225"/>
      <c r="CA81" s="225"/>
      <c r="CB81" s="225"/>
      <c r="CC81" s="225"/>
      <c r="CD81" s="225"/>
      <c r="CE81" s="225"/>
      <c r="CF81" s="225"/>
      <c r="CG81" s="225"/>
      <c r="CH81" s="225"/>
      <c r="CI81" s="225"/>
      <c r="CJ81" s="225"/>
      <c r="CK81" s="225"/>
      <c r="CL81" s="225"/>
      <c r="CM81" s="225"/>
      <c r="CN81" s="225"/>
      <c r="CO81" s="225"/>
      <c r="CP81" s="225"/>
      <c r="CQ81" s="225"/>
      <c r="CR81" s="225"/>
      <c r="CS81" s="225"/>
      <c r="CT81" s="225"/>
      <c r="CU81" s="225"/>
      <c r="CV81" s="225"/>
      <c r="CW81" s="225"/>
      <c r="CX81" s="225"/>
      <c r="CY81" s="225"/>
      <c r="CZ81" s="225"/>
      <c r="DA81" s="225"/>
      <c r="DB81" s="225"/>
      <c r="DC81" s="225"/>
      <c r="DD81" s="225"/>
      <c r="DE81" s="225"/>
      <c r="DF81" s="225"/>
      <c r="DG81" s="225"/>
      <c r="DH81" s="225"/>
      <c r="DI81" s="225"/>
      <c r="DJ81" s="225"/>
      <c r="DK81" s="225"/>
      <c r="DL81" s="225"/>
      <c r="DM81" s="225"/>
      <c r="DN81" s="225"/>
      <c r="DO81" s="225"/>
      <c r="DP81" s="225"/>
      <c r="DQ81" s="225"/>
      <c r="DR81" s="225"/>
      <c r="DS81" s="225"/>
      <c r="DT81" s="225"/>
      <c r="DU81" s="225"/>
      <c r="DV81" s="225"/>
      <c r="DW81" s="225"/>
      <c r="DX81" s="225"/>
      <c r="DY81" s="225"/>
      <c r="DZ81" s="225"/>
      <c r="EA81" s="225"/>
      <c r="EB81" s="225"/>
      <c r="EC81" s="225"/>
      <c r="ED81" s="225"/>
      <c r="EE81" s="225"/>
      <c r="EF81" s="225"/>
      <c r="EG81" s="225"/>
      <c r="EH81" s="225"/>
      <c r="EI81" s="225"/>
      <c r="EJ81" s="225"/>
      <c r="EK81" s="225"/>
      <c r="EL81" s="225"/>
      <c r="EM81" s="225"/>
      <c r="EN81" s="225"/>
      <c r="EO81" s="225"/>
      <c r="EP81" s="225"/>
      <c r="EQ81" s="225"/>
      <c r="ER81" s="225"/>
      <c r="ES81" s="225"/>
      <c r="ET81" s="225"/>
      <c r="EU81" s="225"/>
      <c r="EV81" s="225"/>
      <c r="EW81" s="225"/>
      <c r="EX81" s="225"/>
      <c r="EY81" s="225"/>
      <c r="EZ81" s="225"/>
      <c r="FA81" s="225"/>
      <c r="FB81" s="225"/>
      <c r="FC81" s="225"/>
      <c r="FD81" s="225"/>
      <c r="FE81" s="225"/>
      <c r="FF81" s="225"/>
      <c r="FG81" s="225"/>
      <c r="FH81" s="225"/>
      <c r="FI81" s="225"/>
      <c r="FJ81" s="225"/>
      <c r="FK81" s="225"/>
      <c r="FL81" s="225"/>
      <c r="FM81" s="225"/>
      <c r="FN81" s="225"/>
      <c r="FO81" s="225"/>
      <c r="FP81" s="225"/>
      <c r="FQ81" s="225"/>
      <c r="FR81" s="225"/>
      <c r="FS81" s="225"/>
      <c r="FT81" s="225"/>
      <c r="FU81" s="225"/>
      <c r="FV81" s="225"/>
      <c r="FW81" s="225"/>
      <c r="FX81" s="225"/>
      <c r="FY81" s="225"/>
      <c r="FZ81" s="225"/>
      <c r="GA81" s="225"/>
      <c r="GB81" s="225"/>
      <c r="GC81" s="225"/>
      <c r="GD81" s="225"/>
      <c r="GE81" s="225"/>
      <c r="GF81" s="225"/>
      <c r="GG81" s="225"/>
      <c r="GH81" s="225"/>
      <c r="GI81" s="225"/>
      <c r="GJ81" s="225"/>
      <c r="GK81" s="225"/>
      <c r="GL81" s="225"/>
      <c r="GM81" s="225"/>
      <c r="GN81" s="225"/>
      <c r="GO81" s="225"/>
      <c r="GP81" s="225"/>
      <c r="GQ81" s="225"/>
      <c r="GR81" s="225"/>
      <c r="GS81" s="225"/>
      <c r="GT81" s="225"/>
      <c r="GU81" s="225"/>
      <c r="GV81" s="225"/>
      <c r="GW81" s="225"/>
      <c r="GX81" s="225"/>
      <c r="GY81" s="225"/>
      <c r="GZ81" s="225"/>
      <c r="HA81" s="225"/>
      <c r="HB81" s="225"/>
      <c r="HC81" s="225"/>
      <c r="HD81" s="225"/>
      <c r="HE81" s="225"/>
      <c r="HF81" s="225"/>
      <c r="HG81" s="225"/>
      <c r="HH81" s="225"/>
      <c r="HI81" s="225"/>
      <c r="HJ81" s="225"/>
      <c r="HK81" s="225"/>
      <c r="HL81" s="225"/>
      <c r="HM81" s="225"/>
      <c r="HN81" s="225"/>
      <c r="HO81" s="225"/>
      <c r="HP81" s="225"/>
      <c r="HQ81" s="225"/>
      <c r="HR81" s="225"/>
      <c r="HS81" s="225"/>
      <c r="HT81" s="225"/>
      <c r="HU81" s="225"/>
      <c r="HV81" s="225"/>
      <c r="HW81" s="225"/>
      <c r="HX81" s="225"/>
      <c r="HY81" s="225"/>
      <c r="HZ81" s="225"/>
      <c r="IA81" s="225"/>
      <c r="IB81" s="225"/>
      <c r="IC81" s="225"/>
      <c r="ID81" s="225"/>
      <c r="IE81" s="225"/>
      <c r="IF81" s="225"/>
      <c r="IG81" s="225"/>
      <c r="IH81" s="225"/>
      <c r="II81" s="225"/>
      <c r="IJ81" s="225"/>
      <c r="IK81" s="225"/>
      <c r="IL81" s="225"/>
      <c r="IM81" s="225"/>
      <c r="IN81" s="225"/>
      <c r="IO81" s="225"/>
      <c r="IP81" s="225"/>
    </row>
    <row r="82" spans="1:250" ht="23.45" customHeight="1">
      <c r="A82" s="144"/>
      <c r="B82" s="198"/>
      <c r="C82" s="26"/>
      <c r="D82" s="502"/>
      <c r="E82" s="503"/>
      <c r="F82" s="503"/>
      <c r="G82" s="503"/>
      <c r="H82" s="503"/>
      <c r="I82" s="503"/>
      <c r="J82" s="503"/>
      <c r="K82" s="504"/>
      <c r="L82" s="27"/>
      <c r="M82" s="92"/>
      <c r="N82" s="119" t="str">
        <f t="shared" si="1"/>
        <v/>
      </c>
      <c r="O82" s="38"/>
      <c r="P82" s="234"/>
      <c r="Q82" s="332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7"/>
      <c r="AC82" s="227"/>
      <c r="AD82" s="227"/>
      <c r="AE82" s="227"/>
      <c r="AF82" s="227"/>
      <c r="AG82" s="227" t="s">
        <v>41</v>
      </c>
      <c r="AH82" s="227" t="s">
        <v>41</v>
      </c>
      <c r="AI82" s="227"/>
      <c r="AJ82" s="227"/>
      <c r="AK82" s="227"/>
      <c r="AL82" s="227"/>
      <c r="AM82" s="227"/>
      <c r="AN82" s="227"/>
      <c r="AO82" s="227"/>
      <c r="AP82" s="227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5"/>
      <c r="DE82" s="225"/>
      <c r="DF82" s="225"/>
      <c r="DG82" s="225"/>
      <c r="DH82" s="225"/>
      <c r="DI82" s="225"/>
      <c r="DJ82" s="225"/>
      <c r="DK82" s="225"/>
      <c r="DL82" s="225"/>
      <c r="DM82" s="225"/>
      <c r="DN82" s="225"/>
      <c r="DO82" s="225"/>
      <c r="DP82" s="225"/>
      <c r="DQ82" s="225"/>
      <c r="DR82" s="225"/>
      <c r="DS82" s="225"/>
      <c r="DT82" s="225"/>
      <c r="DU82" s="225"/>
      <c r="DV82" s="225"/>
      <c r="DW82" s="225"/>
      <c r="DX82" s="225"/>
      <c r="DY82" s="225"/>
      <c r="DZ82" s="225"/>
      <c r="EA82" s="225"/>
      <c r="EB82" s="225"/>
      <c r="EC82" s="225"/>
      <c r="ED82" s="225"/>
      <c r="EE82" s="225"/>
      <c r="EF82" s="225"/>
      <c r="EG82" s="225"/>
      <c r="EH82" s="225"/>
      <c r="EI82" s="225"/>
      <c r="EJ82" s="225"/>
      <c r="EK82" s="225"/>
      <c r="EL82" s="225"/>
      <c r="EM82" s="225"/>
      <c r="EN82" s="225"/>
      <c r="EO82" s="225"/>
      <c r="EP82" s="225"/>
      <c r="EQ82" s="225"/>
      <c r="ER82" s="225"/>
      <c r="ES82" s="225"/>
      <c r="ET82" s="225"/>
      <c r="EU82" s="225"/>
      <c r="EV82" s="225"/>
      <c r="EW82" s="225"/>
      <c r="EX82" s="225"/>
      <c r="EY82" s="225"/>
      <c r="EZ82" s="225"/>
      <c r="FA82" s="225"/>
      <c r="FB82" s="225"/>
      <c r="FC82" s="225"/>
      <c r="FD82" s="225"/>
      <c r="FE82" s="225"/>
      <c r="FF82" s="225"/>
      <c r="FG82" s="225"/>
      <c r="FH82" s="225"/>
      <c r="FI82" s="225"/>
      <c r="FJ82" s="225"/>
      <c r="FK82" s="225"/>
      <c r="FL82" s="225"/>
      <c r="FM82" s="225"/>
      <c r="FN82" s="225"/>
      <c r="FO82" s="225"/>
      <c r="FP82" s="225"/>
      <c r="FQ82" s="225"/>
      <c r="FR82" s="225"/>
      <c r="FS82" s="225"/>
      <c r="FT82" s="225"/>
      <c r="FU82" s="225"/>
      <c r="FV82" s="225"/>
      <c r="FW82" s="225"/>
      <c r="FX82" s="225"/>
      <c r="FY82" s="225"/>
      <c r="FZ82" s="225"/>
      <c r="GA82" s="225"/>
      <c r="GB82" s="225"/>
      <c r="GC82" s="225"/>
      <c r="GD82" s="225"/>
      <c r="GE82" s="225"/>
      <c r="GF82" s="225"/>
      <c r="GG82" s="225"/>
      <c r="GH82" s="225"/>
      <c r="GI82" s="225"/>
      <c r="GJ82" s="225"/>
      <c r="GK82" s="225"/>
      <c r="GL82" s="225"/>
      <c r="GM82" s="225"/>
      <c r="GN82" s="225"/>
      <c r="GO82" s="225"/>
      <c r="GP82" s="225"/>
      <c r="GQ82" s="225"/>
      <c r="GR82" s="225"/>
      <c r="GS82" s="225"/>
      <c r="GT82" s="225"/>
      <c r="GU82" s="225"/>
      <c r="GV82" s="225"/>
      <c r="GW82" s="225"/>
      <c r="GX82" s="225"/>
      <c r="GY82" s="225"/>
      <c r="GZ82" s="225"/>
      <c r="HA82" s="225"/>
      <c r="HB82" s="225"/>
      <c r="HC82" s="225"/>
      <c r="HD82" s="225"/>
      <c r="HE82" s="225"/>
      <c r="HF82" s="225"/>
      <c r="HG82" s="225"/>
      <c r="HH82" s="225"/>
      <c r="HI82" s="225"/>
      <c r="HJ82" s="225"/>
      <c r="HK82" s="225"/>
      <c r="HL82" s="225"/>
      <c r="HM82" s="225"/>
      <c r="HN82" s="225"/>
      <c r="HO82" s="225"/>
      <c r="HP82" s="225"/>
      <c r="HQ82" s="225"/>
      <c r="HR82" s="225"/>
      <c r="HS82" s="225"/>
      <c r="HT82" s="225"/>
      <c r="HU82" s="225"/>
      <c r="HV82" s="225"/>
      <c r="HW82" s="225"/>
      <c r="HX82" s="225"/>
      <c r="HY82" s="225"/>
      <c r="HZ82" s="225"/>
      <c r="IA82" s="225"/>
      <c r="IB82" s="225"/>
      <c r="IC82" s="225"/>
      <c r="ID82" s="225"/>
      <c r="IE82" s="225"/>
      <c r="IF82" s="225"/>
      <c r="IG82" s="225"/>
      <c r="IH82" s="225"/>
      <c r="II82" s="225"/>
      <c r="IJ82" s="225"/>
      <c r="IK82" s="225"/>
      <c r="IL82" s="225"/>
      <c r="IM82" s="225"/>
      <c r="IN82" s="225"/>
      <c r="IO82" s="225"/>
      <c r="IP82" s="225"/>
    </row>
    <row r="83" spans="1:250" ht="23.45" customHeight="1">
      <c r="A83" s="144"/>
      <c r="B83" s="198"/>
      <c r="C83" s="26"/>
      <c r="D83" s="502"/>
      <c r="E83" s="503"/>
      <c r="F83" s="503"/>
      <c r="G83" s="503"/>
      <c r="H83" s="503"/>
      <c r="I83" s="503"/>
      <c r="J83" s="503"/>
      <c r="K83" s="504"/>
      <c r="L83" s="27"/>
      <c r="M83" s="92"/>
      <c r="N83" s="119" t="str">
        <f t="shared" si="1"/>
        <v/>
      </c>
      <c r="O83" s="38"/>
      <c r="P83" s="234"/>
      <c r="Q83" s="332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227"/>
      <c r="AN83" s="227"/>
      <c r="AO83" s="227"/>
      <c r="AP83" s="227"/>
      <c r="AQ83" s="225"/>
      <c r="AR83" s="225"/>
      <c r="AS83" s="225"/>
      <c r="AT83" s="225"/>
      <c r="AU83" s="225"/>
      <c r="AV83" s="225"/>
      <c r="AW83" s="225"/>
      <c r="AX83" s="225"/>
      <c r="AY83" s="225"/>
      <c r="AZ83" s="225"/>
      <c r="BA83" s="225"/>
      <c r="BB83" s="225"/>
      <c r="BC83" s="225"/>
      <c r="BD83" s="225"/>
      <c r="BE83" s="225"/>
      <c r="BF83" s="225"/>
      <c r="BG83" s="225"/>
      <c r="BH83" s="225"/>
      <c r="BI83" s="225"/>
      <c r="BJ83" s="225"/>
      <c r="BK83" s="225"/>
      <c r="BL83" s="225"/>
      <c r="BM83" s="225"/>
      <c r="BN83" s="225"/>
      <c r="BO83" s="225"/>
      <c r="BP83" s="225"/>
      <c r="BQ83" s="225"/>
      <c r="BR83" s="225"/>
      <c r="BS83" s="225"/>
      <c r="BT83" s="225"/>
      <c r="BU83" s="225"/>
      <c r="BV83" s="225"/>
      <c r="BW83" s="225"/>
      <c r="BX83" s="225"/>
      <c r="BY83" s="225"/>
      <c r="BZ83" s="225"/>
      <c r="CA83" s="225"/>
      <c r="CB83" s="225"/>
      <c r="CC83" s="225"/>
      <c r="CD83" s="225"/>
      <c r="CE83" s="225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5"/>
      <c r="DE83" s="225"/>
      <c r="DF83" s="225"/>
      <c r="DG83" s="225"/>
      <c r="DH83" s="225"/>
      <c r="DI83" s="225"/>
      <c r="DJ83" s="225"/>
      <c r="DK83" s="225"/>
      <c r="DL83" s="225"/>
      <c r="DM83" s="225"/>
      <c r="DN83" s="225"/>
      <c r="DO83" s="225"/>
      <c r="DP83" s="225"/>
      <c r="DQ83" s="225"/>
      <c r="DR83" s="225"/>
      <c r="DS83" s="225"/>
      <c r="DT83" s="225"/>
      <c r="DU83" s="225"/>
      <c r="DV83" s="225"/>
      <c r="DW83" s="225"/>
      <c r="DX83" s="225"/>
      <c r="DY83" s="225"/>
      <c r="DZ83" s="225"/>
      <c r="EA83" s="225"/>
      <c r="EB83" s="225"/>
      <c r="EC83" s="225"/>
      <c r="ED83" s="225"/>
      <c r="EE83" s="225"/>
      <c r="EF83" s="225"/>
      <c r="EG83" s="225"/>
      <c r="EH83" s="225"/>
      <c r="EI83" s="225"/>
      <c r="EJ83" s="225"/>
      <c r="EK83" s="225"/>
      <c r="EL83" s="225"/>
      <c r="EM83" s="225"/>
      <c r="EN83" s="225"/>
      <c r="EO83" s="225"/>
      <c r="EP83" s="225"/>
      <c r="EQ83" s="225"/>
      <c r="ER83" s="225"/>
      <c r="ES83" s="225"/>
      <c r="ET83" s="225"/>
      <c r="EU83" s="225"/>
      <c r="EV83" s="225"/>
      <c r="EW83" s="225"/>
      <c r="EX83" s="225"/>
      <c r="EY83" s="225"/>
      <c r="EZ83" s="225"/>
      <c r="FA83" s="225"/>
      <c r="FB83" s="225"/>
      <c r="FC83" s="225"/>
      <c r="FD83" s="225"/>
      <c r="FE83" s="225"/>
      <c r="FF83" s="225"/>
      <c r="FG83" s="225"/>
      <c r="FH83" s="225"/>
      <c r="FI83" s="225"/>
      <c r="FJ83" s="225"/>
      <c r="FK83" s="225"/>
      <c r="FL83" s="225"/>
      <c r="FM83" s="225"/>
      <c r="FN83" s="225"/>
      <c r="FO83" s="225"/>
      <c r="FP83" s="225"/>
      <c r="FQ83" s="225"/>
      <c r="FR83" s="225"/>
      <c r="FS83" s="225"/>
      <c r="FT83" s="225"/>
      <c r="FU83" s="225"/>
      <c r="FV83" s="225"/>
      <c r="FW83" s="225"/>
      <c r="FX83" s="225"/>
      <c r="FY83" s="225"/>
      <c r="FZ83" s="225"/>
      <c r="GA83" s="225"/>
      <c r="GB83" s="225"/>
      <c r="GC83" s="225"/>
      <c r="GD83" s="225"/>
      <c r="GE83" s="225"/>
      <c r="GF83" s="225"/>
      <c r="GG83" s="225"/>
      <c r="GH83" s="225"/>
      <c r="GI83" s="225"/>
      <c r="GJ83" s="225"/>
      <c r="GK83" s="225"/>
      <c r="GL83" s="225"/>
      <c r="GM83" s="225"/>
      <c r="GN83" s="225"/>
      <c r="GO83" s="225"/>
      <c r="GP83" s="225"/>
      <c r="GQ83" s="225"/>
      <c r="GR83" s="225"/>
      <c r="GS83" s="225"/>
      <c r="GT83" s="225"/>
      <c r="GU83" s="225"/>
      <c r="GV83" s="225"/>
      <c r="GW83" s="225"/>
      <c r="GX83" s="225"/>
      <c r="GY83" s="225"/>
      <c r="GZ83" s="225"/>
      <c r="HA83" s="225"/>
      <c r="HB83" s="225"/>
      <c r="HC83" s="225"/>
      <c r="HD83" s="225"/>
      <c r="HE83" s="225"/>
      <c r="HF83" s="225"/>
      <c r="HG83" s="225"/>
      <c r="HH83" s="225"/>
      <c r="HI83" s="225"/>
      <c r="HJ83" s="225"/>
      <c r="HK83" s="225"/>
      <c r="HL83" s="225"/>
      <c r="HM83" s="225"/>
      <c r="HN83" s="225"/>
      <c r="HO83" s="225"/>
      <c r="HP83" s="225"/>
      <c r="HQ83" s="225"/>
      <c r="HR83" s="225"/>
      <c r="HS83" s="225"/>
      <c r="HT83" s="225"/>
      <c r="HU83" s="225"/>
      <c r="HV83" s="225"/>
      <c r="HW83" s="225"/>
      <c r="HX83" s="225"/>
      <c r="HY83" s="225"/>
      <c r="HZ83" s="225"/>
      <c r="IA83" s="225"/>
      <c r="IB83" s="225"/>
      <c r="IC83" s="225"/>
      <c r="ID83" s="225"/>
      <c r="IE83" s="225"/>
      <c r="IF83" s="225"/>
      <c r="IG83" s="225"/>
      <c r="IH83" s="225"/>
      <c r="II83" s="225"/>
      <c r="IJ83" s="225"/>
      <c r="IK83" s="225"/>
      <c r="IL83" s="225"/>
      <c r="IM83" s="225"/>
      <c r="IN83" s="225"/>
      <c r="IO83" s="225"/>
      <c r="IP83" s="225"/>
    </row>
    <row r="84" spans="1:250" ht="23.45" customHeight="1">
      <c r="A84" s="144"/>
      <c r="B84" s="198"/>
      <c r="C84" s="26"/>
      <c r="D84" s="502"/>
      <c r="E84" s="503"/>
      <c r="F84" s="503"/>
      <c r="G84" s="503"/>
      <c r="H84" s="503"/>
      <c r="I84" s="503"/>
      <c r="J84" s="503"/>
      <c r="K84" s="504"/>
      <c r="L84" s="27"/>
      <c r="M84" s="92"/>
      <c r="N84" s="119" t="str">
        <f t="shared" si="1"/>
        <v/>
      </c>
      <c r="O84" s="38"/>
      <c r="P84" s="234"/>
      <c r="Q84" s="332"/>
      <c r="R84" s="226"/>
      <c r="S84" s="226"/>
      <c r="T84" s="226"/>
      <c r="U84" s="226"/>
      <c r="V84" s="226"/>
      <c r="W84" s="226"/>
      <c r="X84" s="226"/>
      <c r="Y84" s="226"/>
      <c r="Z84" s="226"/>
      <c r="AA84" s="226"/>
      <c r="AB84" s="227"/>
      <c r="AC84" s="227"/>
      <c r="AD84" s="227"/>
      <c r="AE84" s="227"/>
      <c r="AF84" s="227"/>
      <c r="AG84" s="318">
        <v>5714.4</v>
      </c>
      <c r="AH84" s="318">
        <v>6060.3</v>
      </c>
      <c r="AI84" s="227"/>
      <c r="AJ84" s="227"/>
      <c r="AK84" s="227"/>
      <c r="AL84" s="227"/>
      <c r="AM84" s="227"/>
      <c r="AN84" s="227"/>
      <c r="AO84" s="227"/>
      <c r="AP84" s="227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5"/>
      <c r="DE84" s="225"/>
      <c r="DF84" s="225"/>
      <c r="DG84" s="225"/>
      <c r="DH84" s="225"/>
      <c r="DI84" s="225"/>
      <c r="DJ84" s="225"/>
      <c r="DK84" s="225"/>
      <c r="DL84" s="225"/>
      <c r="DM84" s="225"/>
      <c r="DN84" s="225"/>
      <c r="DO84" s="225"/>
      <c r="DP84" s="225"/>
      <c r="DQ84" s="225"/>
      <c r="DR84" s="225"/>
      <c r="DS84" s="225"/>
      <c r="DT84" s="225"/>
      <c r="DU84" s="225"/>
      <c r="DV84" s="225"/>
      <c r="DW84" s="225"/>
      <c r="DX84" s="225"/>
      <c r="DY84" s="225"/>
      <c r="DZ84" s="225"/>
      <c r="EA84" s="225"/>
      <c r="EB84" s="225"/>
      <c r="EC84" s="225"/>
      <c r="ED84" s="225"/>
      <c r="EE84" s="225"/>
      <c r="EF84" s="225"/>
      <c r="EG84" s="225"/>
      <c r="EH84" s="225"/>
      <c r="EI84" s="225"/>
      <c r="EJ84" s="225"/>
      <c r="EK84" s="225"/>
      <c r="EL84" s="225"/>
      <c r="EM84" s="225"/>
      <c r="EN84" s="225"/>
      <c r="EO84" s="225"/>
      <c r="EP84" s="225"/>
      <c r="EQ84" s="225"/>
      <c r="ER84" s="225"/>
      <c r="ES84" s="225"/>
      <c r="ET84" s="225"/>
      <c r="EU84" s="225"/>
      <c r="EV84" s="225"/>
      <c r="EW84" s="225"/>
      <c r="EX84" s="225"/>
      <c r="EY84" s="225"/>
      <c r="EZ84" s="225"/>
      <c r="FA84" s="225"/>
      <c r="FB84" s="225"/>
      <c r="FC84" s="225"/>
      <c r="FD84" s="225"/>
      <c r="FE84" s="225"/>
      <c r="FF84" s="225"/>
      <c r="FG84" s="225"/>
      <c r="FH84" s="225"/>
      <c r="FI84" s="225"/>
      <c r="FJ84" s="225"/>
      <c r="FK84" s="225"/>
      <c r="FL84" s="225"/>
      <c r="FM84" s="225"/>
      <c r="FN84" s="225"/>
      <c r="FO84" s="225"/>
      <c r="FP84" s="225"/>
      <c r="FQ84" s="225"/>
      <c r="FR84" s="225"/>
      <c r="FS84" s="225"/>
      <c r="FT84" s="225"/>
      <c r="FU84" s="225"/>
      <c r="FV84" s="225"/>
      <c r="FW84" s="225"/>
      <c r="FX84" s="225"/>
      <c r="FY84" s="225"/>
      <c r="FZ84" s="225"/>
      <c r="GA84" s="225"/>
      <c r="GB84" s="225"/>
      <c r="GC84" s="225"/>
      <c r="GD84" s="225"/>
      <c r="GE84" s="225"/>
      <c r="GF84" s="225"/>
      <c r="GG84" s="225"/>
      <c r="GH84" s="225"/>
      <c r="GI84" s="225"/>
      <c r="GJ84" s="225"/>
      <c r="GK84" s="225"/>
      <c r="GL84" s="225"/>
      <c r="GM84" s="225"/>
      <c r="GN84" s="225"/>
      <c r="GO84" s="225"/>
      <c r="GP84" s="225"/>
      <c r="GQ84" s="225"/>
      <c r="GR84" s="225"/>
      <c r="GS84" s="225"/>
      <c r="GT84" s="225"/>
      <c r="GU84" s="225"/>
      <c r="GV84" s="225"/>
      <c r="GW84" s="225"/>
      <c r="GX84" s="225"/>
      <c r="GY84" s="225"/>
      <c r="GZ84" s="225"/>
      <c r="HA84" s="225"/>
      <c r="HB84" s="225"/>
      <c r="HC84" s="225"/>
      <c r="HD84" s="225"/>
      <c r="HE84" s="225"/>
      <c r="HF84" s="225"/>
      <c r="HG84" s="225"/>
      <c r="HH84" s="225"/>
      <c r="HI84" s="225"/>
      <c r="HJ84" s="225"/>
      <c r="HK84" s="225"/>
      <c r="HL84" s="225"/>
      <c r="HM84" s="225"/>
      <c r="HN84" s="225"/>
      <c r="HO84" s="225"/>
      <c r="HP84" s="225"/>
      <c r="HQ84" s="225"/>
      <c r="HR84" s="225"/>
      <c r="HS84" s="225"/>
      <c r="HT84" s="225"/>
      <c r="HU84" s="225"/>
      <c r="HV84" s="225"/>
      <c r="HW84" s="225"/>
      <c r="HX84" s="225"/>
      <c r="HY84" s="225"/>
      <c r="HZ84" s="225"/>
      <c r="IA84" s="225"/>
      <c r="IB84" s="225"/>
      <c r="IC84" s="225"/>
      <c r="ID84" s="225"/>
      <c r="IE84" s="225"/>
      <c r="IF84" s="225"/>
      <c r="IG84" s="225"/>
      <c r="IH84" s="225"/>
      <c r="II84" s="225"/>
      <c r="IJ84" s="225"/>
      <c r="IK84" s="225"/>
      <c r="IL84" s="225"/>
      <c r="IM84" s="225"/>
      <c r="IN84" s="225"/>
      <c r="IO84" s="225"/>
      <c r="IP84" s="225"/>
    </row>
    <row r="85" spans="1:250" ht="23.45" customHeight="1">
      <c r="A85" s="144"/>
      <c r="B85" s="198"/>
      <c r="C85" s="26"/>
      <c r="D85" s="502"/>
      <c r="E85" s="503"/>
      <c r="F85" s="503"/>
      <c r="G85" s="503"/>
      <c r="H85" s="503"/>
      <c r="I85" s="503"/>
      <c r="J85" s="503"/>
      <c r="K85" s="504"/>
      <c r="L85" s="27"/>
      <c r="M85" s="92"/>
      <c r="N85" s="119" t="str">
        <f t="shared" si="1"/>
        <v/>
      </c>
      <c r="O85" s="38"/>
      <c r="P85" s="234"/>
      <c r="Q85" s="332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5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25"/>
      <c r="BL85" s="225"/>
      <c r="BM85" s="225"/>
      <c r="BN85" s="225"/>
      <c r="BO85" s="225"/>
      <c r="BP85" s="225"/>
      <c r="BQ85" s="225"/>
      <c r="BR85" s="225"/>
      <c r="BS85" s="225"/>
      <c r="BT85" s="225"/>
      <c r="BU85" s="225"/>
      <c r="BV85" s="225"/>
      <c r="BW85" s="225"/>
      <c r="BX85" s="225"/>
      <c r="BY85" s="225"/>
      <c r="BZ85" s="225"/>
      <c r="CA85" s="225"/>
      <c r="CB85" s="225"/>
      <c r="CC85" s="225"/>
      <c r="CD85" s="225"/>
      <c r="CE85" s="225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5"/>
      <c r="DE85" s="225"/>
      <c r="DF85" s="225"/>
      <c r="DG85" s="225"/>
      <c r="DH85" s="225"/>
      <c r="DI85" s="225"/>
      <c r="DJ85" s="225"/>
      <c r="DK85" s="225"/>
      <c r="DL85" s="225"/>
      <c r="DM85" s="225"/>
      <c r="DN85" s="225"/>
      <c r="DO85" s="225"/>
      <c r="DP85" s="225"/>
      <c r="DQ85" s="225"/>
      <c r="DR85" s="225"/>
      <c r="DS85" s="225"/>
      <c r="DT85" s="225"/>
      <c r="DU85" s="225"/>
      <c r="DV85" s="225"/>
      <c r="DW85" s="225"/>
      <c r="DX85" s="225"/>
      <c r="DY85" s="225"/>
      <c r="DZ85" s="225"/>
      <c r="EA85" s="225"/>
      <c r="EB85" s="225"/>
      <c r="EC85" s="225"/>
      <c r="ED85" s="225"/>
      <c r="EE85" s="225"/>
      <c r="EF85" s="225"/>
      <c r="EG85" s="225"/>
      <c r="EH85" s="225"/>
      <c r="EI85" s="225"/>
      <c r="EJ85" s="225"/>
      <c r="EK85" s="225"/>
      <c r="EL85" s="225"/>
      <c r="EM85" s="225"/>
      <c r="EN85" s="225"/>
      <c r="EO85" s="225"/>
      <c r="EP85" s="225"/>
      <c r="EQ85" s="225"/>
      <c r="ER85" s="225"/>
      <c r="ES85" s="225"/>
      <c r="ET85" s="225"/>
      <c r="EU85" s="225"/>
      <c r="EV85" s="225"/>
      <c r="EW85" s="225"/>
      <c r="EX85" s="225"/>
      <c r="EY85" s="225"/>
      <c r="EZ85" s="225"/>
      <c r="FA85" s="225"/>
      <c r="FB85" s="225"/>
      <c r="FC85" s="225"/>
      <c r="FD85" s="225"/>
      <c r="FE85" s="225"/>
      <c r="FF85" s="225"/>
      <c r="FG85" s="225"/>
      <c r="FH85" s="225"/>
      <c r="FI85" s="225"/>
      <c r="FJ85" s="225"/>
      <c r="FK85" s="225"/>
      <c r="FL85" s="225"/>
      <c r="FM85" s="225"/>
      <c r="FN85" s="225"/>
      <c r="FO85" s="225"/>
      <c r="FP85" s="225"/>
      <c r="FQ85" s="225"/>
      <c r="FR85" s="225"/>
      <c r="FS85" s="225"/>
      <c r="FT85" s="225"/>
      <c r="FU85" s="225"/>
      <c r="FV85" s="225"/>
      <c r="FW85" s="225"/>
      <c r="FX85" s="225"/>
      <c r="FY85" s="225"/>
      <c r="FZ85" s="225"/>
      <c r="GA85" s="225"/>
      <c r="GB85" s="225"/>
      <c r="GC85" s="225"/>
      <c r="GD85" s="225"/>
      <c r="GE85" s="225"/>
      <c r="GF85" s="225"/>
      <c r="GG85" s="225"/>
      <c r="GH85" s="225"/>
      <c r="GI85" s="225"/>
      <c r="GJ85" s="225"/>
      <c r="GK85" s="225"/>
      <c r="GL85" s="225"/>
      <c r="GM85" s="225"/>
      <c r="GN85" s="225"/>
      <c r="GO85" s="225"/>
      <c r="GP85" s="225"/>
      <c r="GQ85" s="225"/>
      <c r="GR85" s="225"/>
      <c r="GS85" s="225"/>
      <c r="GT85" s="225"/>
      <c r="GU85" s="225"/>
      <c r="GV85" s="225"/>
      <c r="GW85" s="225"/>
      <c r="GX85" s="225"/>
      <c r="GY85" s="225"/>
      <c r="GZ85" s="225"/>
      <c r="HA85" s="225"/>
      <c r="HB85" s="225"/>
      <c r="HC85" s="225"/>
      <c r="HD85" s="225"/>
      <c r="HE85" s="225"/>
      <c r="HF85" s="225"/>
      <c r="HG85" s="225"/>
      <c r="HH85" s="225"/>
      <c r="HI85" s="225"/>
      <c r="HJ85" s="225"/>
      <c r="HK85" s="225"/>
      <c r="HL85" s="225"/>
      <c r="HM85" s="225"/>
      <c r="HN85" s="225"/>
      <c r="HO85" s="225"/>
      <c r="HP85" s="225"/>
      <c r="HQ85" s="225"/>
      <c r="HR85" s="225"/>
      <c r="HS85" s="225"/>
      <c r="HT85" s="225"/>
      <c r="HU85" s="225"/>
      <c r="HV85" s="225"/>
      <c r="HW85" s="225"/>
      <c r="HX85" s="225"/>
      <c r="HY85" s="225"/>
      <c r="HZ85" s="225"/>
      <c r="IA85" s="225"/>
      <c r="IB85" s="225"/>
      <c r="IC85" s="225"/>
      <c r="ID85" s="225"/>
      <c r="IE85" s="225"/>
      <c r="IF85" s="225"/>
      <c r="IG85" s="225"/>
      <c r="IH85" s="225"/>
      <c r="II85" s="225"/>
      <c r="IJ85" s="225"/>
      <c r="IK85" s="225"/>
      <c r="IL85" s="225"/>
      <c r="IM85" s="225"/>
      <c r="IN85" s="225"/>
      <c r="IO85" s="225"/>
      <c r="IP85" s="225"/>
    </row>
    <row r="86" spans="1:250" ht="23.45" customHeight="1">
      <c r="A86" s="144"/>
      <c r="B86" s="198"/>
      <c r="C86" s="26"/>
      <c r="D86" s="502"/>
      <c r="E86" s="503"/>
      <c r="F86" s="503"/>
      <c r="G86" s="503"/>
      <c r="H86" s="503"/>
      <c r="I86" s="503"/>
      <c r="J86" s="503"/>
      <c r="K86" s="504"/>
      <c r="L86" s="27"/>
      <c r="M86" s="92"/>
      <c r="N86" s="119" t="str">
        <f t="shared" si="1"/>
        <v/>
      </c>
      <c r="O86" s="38"/>
      <c r="P86" s="234"/>
      <c r="Q86" s="332"/>
      <c r="R86" s="226"/>
      <c r="S86" s="226"/>
      <c r="T86" s="226"/>
      <c r="U86" s="226"/>
      <c r="V86" s="226"/>
      <c r="W86" s="226"/>
      <c r="X86" s="226"/>
      <c r="Y86" s="226"/>
      <c r="Z86" s="226"/>
      <c r="AA86" s="226"/>
      <c r="AB86" s="227"/>
      <c r="AC86" s="227"/>
      <c r="AD86" s="227"/>
      <c r="AE86" s="227"/>
      <c r="AF86" s="227"/>
      <c r="AG86" s="318">
        <v>215.4</v>
      </c>
      <c r="AH86" s="318">
        <v>228.6</v>
      </c>
      <c r="AI86" s="227"/>
      <c r="AJ86" s="227"/>
      <c r="AK86" s="227"/>
      <c r="AL86" s="227"/>
      <c r="AM86" s="227"/>
      <c r="AN86" s="227"/>
      <c r="AO86" s="227"/>
      <c r="AP86" s="227"/>
      <c r="AQ86" s="225"/>
      <c r="AR86" s="225"/>
      <c r="AS86" s="225"/>
      <c r="AT86" s="225"/>
      <c r="AU86" s="225"/>
      <c r="AV86" s="225"/>
      <c r="AW86" s="225"/>
      <c r="AX86" s="225"/>
      <c r="AY86" s="225"/>
      <c r="AZ86" s="225"/>
      <c r="BA86" s="225"/>
      <c r="BB86" s="225"/>
      <c r="BC86" s="225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25"/>
      <c r="BQ86" s="225"/>
      <c r="BR86" s="225"/>
      <c r="BS86" s="225"/>
      <c r="BT86" s="225"/>
      <c r="BU86" s="225"/>
      <c r="BV86" s="225"/>
      <c r="BW86" s="225"/>
      <c r="BX86" s="225"/>
      <c r="BY86" s="225"/>
      <c r="BZ86" s="225"/>
      <c r="CA86" s="225"/>
      <c r="CB86" s="225"/>
      <c r="CC86" s="225"/>
      <c r="CD86" s="225"/>
      <c r="CE86" s="225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5"/>
      <c r="DE86" s="225"/>
      <c r="DF86" s="225"/>
      <c r="DG86" s="225"/>
      <c r="DH86" s="225"/>
      <c r="DI86" s="225"/>
      <c r="DJ86" s="225"/>
      <c r="DK86" s="225"/>
      <c r="DL86" s="225"/>
      <c r="DM86" s="225"/>
      <c r="DN86" s="225"/>
      <c r="DO86" s="225"/>
      <c r="DP86" s="225"/>
      <c r="DQ86" s="225"/>
      <c r="DR86" s="225"/>
      <c r="DS86" s="225"/>
      <c r="DT86" s="225"/>
      <c r="DU86" s="225"/>
      <c r="DV86" s="225"/>
      <c r="DW86" s="225"/>
      <c r="DX86" s="225"/>
      <c r="DY86" s="225"/>
      <c r="DZ86" s="225"/>
      <c r="EA86" s="225"/>
      <c r="EB86" s="225"/>
      <c r="EC86" s="225"/>
      <c r="ED86" s="225"/>
      <c r="EE86" s="225"/>
      <c r="EF86" s="225"/>
      <c r="EG86" s="225"/>
      <c r="EH86" s="225"/>
      <c r="EI86" s="225"/>
      <c r="EJ86" s="225"/>
      <c r="EK86" s="225"/>
      <c r="EL86" s="225"/>
      <c r="EM86" s="225"/>
      <c r="EN86" s="225"/>
      <c r="EO86" s="225"/>
      <c r="EP86" s="225"/>
      <c r="EQ86" s="225"/>
      <c r="ER86" s="225"/>
      <c r="ES86" s="225"/>
      <c r="ET86" s="225"/>
      <c r="EU86" s="225"/>
      <c r="EV86" s="225"/>
      <c r="EW86" s="225"/>
      <c r="EX86" s="225"/>
      <c r="EY86" s="225"/>
      <c r="EZ86" s="225"/>
      <c r="FA86" s="225"/>
      <c r="FB86" s="225"/>
      <c r="FC86" s="225"/>
      <c r="FD86" s="225"/>
      <c r="FE86" s="225"/>
      <c r="FF86" s="225"/>
      <c r="FG86" s="225"/>
      <c r="FH86" s="225"/>
      <c r="FI86" s="225"/>
      <c r="FJ86" s="225"/>
      <c r="FK86" s="225"/>
      <c r="FL86" s="225"/>
      <c r="FM86" s="225"/>
      <c r="FN86" s="225"/>
      <c r="FO86" s="225"/>
      <c r="FP86" s="225"/>
      <c r="FQ86" s="225"/>
      <c r="FR86" s="225"/>
      <c r="FS86" s="225"/>
      <c r="FT86" s="225"/>
      <c r="FU86" s="225"/>
      <c r="FV86" s="225"/>
      <c r="FW86" s="225"/>
      <c r="FX86" s="225"/>
      <c r="FY86" s="225"/>
      <c r="FZ86" s="225"/>
      <c r="GA86" s="225"/>
      <c r="GB86" s="225"/>
      <c r="GC86" s="225"/>
      <c r="GD86" s="225"/>
      <c r="GE86" s="225"/>
      <c r="GF86" s="225"/>
      <c r="GG86" s="225"/>
      <c r="GH86" s="225"/>
      <c r="GI86" s="225"/>
      <c r="GJ86" s="225"/>
      <c r="GK86" s="225"/>
      <c r="GL86" s="225"/>
      <c r="GM86" s="225"/>
      <c r="GN86" s="225"/>
      <c r="GO86" s="225"/>
      <c r="GP86" s="225"/>
      <c r="GQ86" s="225"/>
      <c r="GR86" s="225"/>
      <c r="GS86" s="225"/>
      <c r="GT86" s="225"/>
      <c r="GU86" s="225"/>
      <c r="GV86" s="225"/>
      <c r="GW86" s="225"/>
      <c r="GX86" s="225"/>
      <c r="GY86" s="225"/>
      <c r="GZ86" s="225"/>
      <c r="HA86" s="225"/>
      <c r="HB86" s="225"/>
      <c r="HC86" s="225"/>
      <c r="HD86" s="225"/>
      <c r="HE86" s="225"/>
      <c r="HF86" s="225"/>
      <c r="HG86" s="225"/>
      <c r="HH86" s="225"/>
      <c r="HI86" s="225"/>
      <c r="HJ86" s="225"/>
      <c r="HK86" s="225"/>
      <c r="HL86" s="225"/>
      <c r="HM86" s="225"/>
      <c r="HN86" s="225"/>
      <c r="HO86" s="225"/>
      <c r="HP86" s="225"/>
      <c r="HQ86" s="225"/>
      <c r="HR86" s="225"/>
      <c r="HS86" s="225"/>
      <c r="HT86" s="225"/>
      <c r="HU86" s="225"/>
      <c r="HV86" s="225"/>
      <c r="HW86" s="225"/>
      <c r="HX86" s="225"/>
      <c r="HY86" s="225"/>
      <c r="HZ86" s="225"/>
      <c r="IA86" s="225"/>
      <c r="IB86" s="225"/>
      <c r="IC86" s="225"/>
      <c r="ID86" s="225"/>
      <c r="IE86" s="225"/>
      <c r="IF86" s="225"/>
      <c r="IG86" s="225"/>
      <c r="IH86" s="225"/>
      <c r="II86" s="225"/>
      <c r="IJ86" s="225"/>
      <c r="IK86" s="225"/>
      <c r="IL86" s="225"/>
      <c r="IM86" s="225"/>
      <c r="IN86" s="225"/>
      <c r="IO86" s="225"/>
      <c r="IP86" s="225"/>
    </row>
    <row r="87" spans="1:250" ht="23.45" customHeight="1">
      <c r="A87" s="144"/>
      <c r="B87" s="198"/>
      <c r="C87" s="26"/>
      <c r="D87" s="502"/>
      <c r="E87" s="503"/>
      <c r="F87" s="503"/>
      <c r="G87" s="503"/>
      <c r="H87" s="503"/>
      <c r="I87" s="503"/>
      <c r="J87" s="503"/>
      <c r="K87" s="504"/>
      <c r="L87" s="27"/>
      <c r="M87" s="92"/>
      <c r="N87" s="119" t="str">
        <f t="shared" si="1"/>
        <v/>
      </c>
      <c r="O87" s="38"/>
      <c r="P87" s="234"/>
      <c r="Q87" s="332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7"/>
      <c r="AC87" s="227"/>
      <c r="AD87" s="227"/>
      <c r="AE87" s="227"/>
      <c r="AF87" s="227"/>
      <c r="AG87" s="318">
        <v>430.8</v>
      </c>
      <c r="AH87" s="318">
        <v>456.9</v>
      </c>
      <c r="AI87" s="227"/>
      <c r="AJ87" s="227"/>
      <c r="AK87" s="227"/>
      <c r="AL87" s="227"/>
      <c r="AM87" s="227"/>
      <c r="AN87" s="227"/>
      <c r="AO87" s="227"/>
      <c r="AP87" s="227"/>
      <c r="AQ87" s="225"/>
      <c r="AR87" s="225"/>
      <c r="AS87" s="225"/>
      <c r="AT87" s="225"/>
      <c r="AU87" s="225"/>
      <c r="AV87" s="225"/>
      <c r="AW87" s="225"/>
      <c r="AX87" s="225"/>
      <c r="AY87" s="225"/>
      <c r="AZ87" s="225"/>
      <c r="BA87" s="225"/>
      <c r="BB87" s="225"/>
      <c r="BC87" s="225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25"/>
      <c r="BQ87" s="225"/>
      <c r="BR87" s="225"/>
      <c r="BS87" s="225"/>
      <c r="BT87" s="225"/>
      <c r="BU87" s="225"/>
      <c r="BV87" s="225"/>
      <c r="BW87" s="225"/>
      <c r="BX87" s="225"/>
      <c r="BY87" s="225"/>
      <c r="BZ87" s="225"/>
      <c r="CA87" s="225"/>
      <c r="CB87" s="225"/>
      <c r="CC87" s="225"/>
      <c r="CD87" s="225"/>
      <c r="CE87" s="225"/>
      <c r="CF87" s="225"/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5"/>
      <c r="DE87" s="225"/>
      <c r="DF87" s="225"/>
      <c r="DG87" s="225"/>
      <c r="DH87" s="225"/>
      <c r="DI87" s="225"/>
      <c r="DJ87" s="225"/>
      <c r="DK87" s="225"/>
      <c r="DL87" s="225"/>
      <c r="DM87" s="225"/>
      <c r="DN87" s="225"/>
      <c r="DO87" s="225"/>
      <c r="DP87" s="225"/>
      <c r="DQ87" s="225"/>
      <c r="DR87" s="225"/>
      <c r="DS87" s="225"/>
      <c r="DT87" s="225"/>
      <c r="DU87" s="225"/>
      <c r="DV87" s="225"/>
      <c r="DW87" s="225"/>
      <c r="DX87" s="225"/>
      <c r="DY87" s="225"/>
      <c r="DZ87" s="225"/>
      <c r="EA87" s="225"/>
      <c r="EB87" s="225"/>
      <c r="EC87" s="225"/>
      <c r="ED87" s="225"/>
      <c r="EE87" s="225"/>
      <c r="EF87" s="225"/>
      <c r="EG87" s="225"/>
      <c r="EH87" s="225"/>
      <c r="EI87" s="225"/>
      <c r="EJ87" s="225"/>
      <c r="EK87" s="225"/>
      <c r="EL87" s="225"/>
      <c r="EM87" s="225"/>
      <c r="EN87" s="225"/>
      <c r="EO87" s="225"/>
      <c r="EP87" s="225"/>
      <c r="EQ87" s="225"/>
      <c r="ER87" s="225"/>
      <c r="ES87" s="225"/>
      <c r="ET87" s="225"/>
      <c r="EU87" s="225"/>
      <c r="EV87" s="225"/>
      <c r="EW87" s="225"/>
      <c r="EX87" s="225"/>
      <c r="EY87" s="225"/>
      <c r="EZ87" s="225"/>
      <c r="FA87" s="225"/>
      <c r="FB87" s="225"/>
      <c r="FC87" s="225"/>
      <c r="FD87" s="225"/>
      <c r="FE87" s="225"/>
      <c r="FF87" s="225"/>
      <c r="FG87" s="225"/>
      <c r="FH87" s="225"/>
      <c r="FI87" s="225"/>
      <c r="FJ87" s="225"/>
      <c r="FK87" s="225"/>
      <c r="FL87" s="225"/>
      <c r="FM87" s="225"/>
      <c r="FN87" s="225"/>
      <c r="FO87" s="225"/>
      <c r="FP87" s="225"/>
      <c r="FQ87" s="225"/>
      <c r="FR87" s="225"/>
      <c r="FS87" s="225"/>
      <c r="FT87" s="225"/>
      <c r="FU87" s="225"/>
      <c r="FV87" s="225"/>
      <c r="FW87" s="225"/>
      <c r="FX87" s="225"/>
      <c r="FY87" s="225"/>
      <c r="FZ87" s="225"/>
      <c r="GA87" s="225"/>
      <c r="GB87" s="225"/>
      <c r="GC87" s="225"/>
      <c r="GD87" s="225"/>
      <c r="GE87" s="225"/>
      <c r="GF87" s="225"/>
      <c r="GG87" s="225"/>
      <c r="GH87" s="225"/>
      <c r="GI87" s="225"/>
      <c r="GJ87" s="225"/>
      <c r="GK87" s="225"/>
      <c r="GL87" s="225"/>
      <c r="GM87" s="225"/>
      <c r="GN87" s="225"/>
      <c r="GO87" s="225"/>
      <c r="GP87" s="225"/>
      <c r="GQ87" s="225"/>
      <c r="GR87" s="225"/>
      <c r="GS87" s="225"/>
      <c r="GT87" s="225"/>
      <c r="GU87" s="225"/>
      <c r="GV87" s="225"/>
      <c r="GW87" s="225"/>
      <c r="GX87" s="225"/>
      <c r="GY87" s="225"/>
      <c r="GZ87" s="225"/>
      <c r="HA87" s="225"/>
      <c r="HB87" s="225"/>
      <c r="HC87" s="225"/>
      <c r="HD87" s="225"/>
      <c r="HE87" s="225"/>
      <c r="HF87" s="225"/>
      <c r="HG87" s="225"/>
      <c r="HH87" s="225"/>
      <c r="HI87" s="225"/>
      <c r="HJ87" s="225"/>
      <c r="HK87" s="225"/>
      <c r="HL87" s="225"/>
      <c r="HM87" s="225"/>
      <c r="HN87" s="225"/>
      <c r="HO87" s="225"/>
      <c r="HP87" s="225"/>
      <c r="HQ87" s="225"/>
      <c r="HR87" s="225"/>
      <c r="HS87" s="225"/>
      <c r="HT87" s="225"/>
      <c r="HU87" s="225"/>
      <c r="HV87" s="225"/>
      <c r="HW87" s="225"/>
      <c r="HX87" s="225"/>
      <c r="HY87" s="225"/>
      <c r="HZ87" s="225"/>
      <c r="IA87" s="225"/>
      <c r="IB87" s="225"/>
      <c r="IC87" s="225"/>
      <c r="ID87" s="225"/>
      <c r="IE87" s="225"/>
      <c r="IF87" s="225"/>
      <c r="IG87" s="225"/>
      <c r="IH87" s="225"/>
      <c r="II87" s="225"/>
      <c r="IJ87" s="225"/>
      <c r="IK87" s="225"/>
      <c r="IL87" s="225"/>
      <c r="IM87" s="225"/>
      <c r="IN87" s="225"/>
      <c r="IO87" s="225"/>
      <c r="IP87" s="225"/>
    </row>
    <row r="88" spans="1:250" ht="23.45" customHeight="1">
      <c r="A88" s="144"/>
      <c r="B88" s="198"/>
      <c r="C88" s="26"/>
      <c r="D88" s="502"/>
      <c r="E88" s="503"/>
      <c r="F88" s="503"/>
      <c r="G88" s="503"/>
      <c r="H88" s="503"/>
      <c r="I88" s="503"/>
      <c r="J88" s="503"/>
      <c r="K88" s="504"/>
      <c r="L88" s="27"/>
      <c r="M88" s="92"/>
      <c r="N88" s="119" t="str">
        <f t="shared" si="1"/>
        <v/>
      </c>
      <c r="O88" s="38"/>
      <c r="P88" s="234"/>
      <c r="Q88" s="332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7"/>
      <c r="AC88" s="227"/>
      <c r="AD88" s="227"/>
      <c r="AE88" s="227"/>
      <c r="AF88" s="227"/>
      <c r="AG88" s="318">
        <v>646.20000000000005</v>
      </c>
      <c r="AH88" s="318">
        <v>685.5</v>
      </c>
      <c r="AI88" s="227"/>
      <c r="AJ88" s="227"/>
      <c r="AK88" s="227"/>
      <c r="AL88" s="227"/>
      <c r="AM88" s="227"/>
      <c r="AN88" s="227"/>
      <c r="AO88" s="227"/>
      <c r="AP88" s="227"/>
      <c r="AQ88" s="225"/>
      <c r="AR88" s="225"/>
      <c r="AS88" s="225"/>
      <c r="AT88" s="225"/>
      <c r="AU88" s="225"/>
      <c r="AV88" s="225"/>
      <c r="AW88" s="225"/>
      <c r="AX88" s="225"/>
      <c r="AY88" s="225"/>
      <c r="AZ88" s="225"/>
      <c r="BA88" s="225"/>
      <c r="BB88" s="225"/>
      <c r="BC88" s="225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25"/>
      <c r="BQ88" s="225"/>
      <c r="BR88" s="225"/>
      <c r="BS88" s="225"/>
      <c r="BT88" s="225"/>
      <c r="BU88" s="225"/>
      <c r="BV88" s="225"/>
      <c r="BW88" s="225"/>
      <c r="BX88" s="225"/>
      <c r="BY88" s="225"/>
      <c r="BZ88" s="225"/>
      <c r="CA88" s="225"/>
      <c r="CB88" s="225"/>
      <c r="CC88" s="225"/>
      <c r="CD88" s="225"/>
      <c r="CE88" s="225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5"/>
      <c r="DE88" s="225"/>
      <c r="DF88" s="225"/>
      <c r="DG88" s="225"/>
      <c r="DH88" s="225"/>
      <c r="DI88" s="225"/>
      <c r="DJ88" s="225"/>
      <c r="DK88" s="225"/>
      <c r="DL88" s="225"/>
      <c r="DM88" s="225"/>
      <c r="DN88" s="225"/>
      <c r="DO88" s="225"/>
      <c r="DP88" s="225"/>
      <c r="DQ88" s="225"/>
      <c r="DR88" s="225"/>
      <c r="DS88" s="225"/>
      <c r="DT88" s="225"/>
      <c r="DU88" s="225"/>
      <c r="DV88" s="225"/>
      <c r="DW88" s="225"/>
      <c r="DX88" s="225"/>
      <c r="DY88" s="225"/>
      <c r="DZ88" s="225"/>
      <c r="EA88" s="225"/>
      <c r="EB88" s="225"/>
      <c r="EC88" s="225"/>
      <c r="ED88" s="225"/>
      <c r="EE88" s="225"/>
      <c r="EF88" s="225"/>
      <c r="EG88" s="225"/>
      <c r="EH88" s="225"/>
      <c r="EI88" s="225"/>
      <c r="EJ88" s="225"/>
      <c r="EK88" s="225"/>
      <c r="EL88" s="225"/>
      <c r="EM88" s="225"/>
      <c r="EN88" s="225"/>
      <c r="EO88" s="225"/>
      <c r="EP88" s="225"/>
      <c r="EQ88" s="225"/>
      <c r="ER88" s="225"/>
      <c r="ES88" s="225"/>
      <c r="ET88" s="225"/>
      <c r="EU88" s="225"/>
      <c r="EV88" s="225"/>
      <c r="EW88" s="225"/>
      <c r="EX88" s="225"/>
      <c r="EY88" s="225"/>
      <c r="EZ88" s="225"/>
      <c r="FA88" s="225"/>
      <c r="FB88" s="225"/>
      <c r="FC88" s="225"/>
      <c r="FD88" s="225"/>
      <c r="FE88" s="225"/>
      <c r="FF88" s="225"/>
      <c r="FG88" s="225"/>
      <c r="FH88" s="225"/>
      <c r="FI88" s="225"/>
      <c r="FJ88" s="225"/>
      <c r="FK88" s="225"/>
      <c r="FL88" s="225"/>
      <c r="FM88" s="225"/>
      <c r="FN88" s="225"/>
      <c r="FO88" s="225"/>
      <c r="FP88" s="225"/>
      <c r="FQ88" s="225"/>
      <c r="FR88" s="225"/>
      <c r="FS88" s="225"/>
      <c r="FT88" s="225"/>
      <c r="FU88" s="225"/>
      <c r="FV88" s="225"/>
      <c r="FW88" s="225"/>
      <c r="FX88" s="225"/>
      <c r="FY88" s="225"/>
      <c r="FZ88" s="225"/>
      <c r="GA88" s="225"/>
      <c r="GB88" s="225"/>
      <c r="GC88" s="225"/>
      <c r="GD88" s="225"/>
      <c r="GE88" s="225"/>
      <c r="GF88" s="225"/>
      <c r="GG88" s="225"/>
      <c r="GH88" s="225"/>
      <c r="GI88" s="225"/>
      <c r="GJ88" s="225"/>
      <c r="GK88" s="225"/>
      <c r="GL88" s="225"/>
      <c r="GM88" s="225"/>
      <c r="GN88" s="225"/>
      <c r="GO88" s="225"/>
      <c r="GP88" s="225"/>
      <c r="GQ88" s="225"/>
      <c r="GR88" s="225"/>
      <c r="GS88" s="225"/>
      <c r="GT88" s="225"/>
      <c r="GU88" s="225"/>
      <c r="GV88" s="225"/>
      <c r="GW88" s="225"/>
      <c r="GX88" s="225"/>
      <c r="GY88" s="225"/>
      <c r="GZ88" s="225"/>
      <c r="HA88" s="225"/>
      <c r="HB88" s="225"/>
      <c r="HC88" s="225"/>
      <c r="HD88" s="225"/>
      <c r="HE88" s="225"/>
      <c r="HF88" s="225"/>
      <c r="HG88" s="225"/>
      <c r="HH88" s="225"/>
      <c r="HI88" s="225"/>
      <c r="HJ88" s="225"/>
      <c r="HK88" s="225"/>
      <c r="HL88" s="225"/>
      <c r="HM88" s="225"/>
      <c r="HN88" s="225"/>
      <c r="HO88" s="225"/>
      <c r="HP88" s="225"/>
      <c r="HQ88" s="225"/>
      <c r="HR88" s="225"/>
      <c r="HS88" s="225"/>
      <c r="HT88" s="225"/>
      <c r="HU88" s="225"/>
      <c r="HV88" s="225"/>
      <c r="HW88" s="225"/>
      <c r="HX88" s="225"/>
      <c r="HY88" s="225"/>
      <c r="HZ88" s="225"/>
      <c r="IA88" s="225"/>
      <c r="IB88" s="225"/>
      <c r="IC88" s="225"/>
      <c r="ID88" s="225"/>
      <c r="IE88" s="225"/>
      <c r="IF88" s="225"/>
      <c r="IG88" s="225"/>
      <c r="IH88" s="225"/>
      <c r="II88" s="225"/>
      <c r="IJ88" s="225"/>
      <c r="IK88" s="225"/>
      <c r="IL88" s="225"/>
      <c r="IM88" s="225"/>
      <c r="IN88" s="225"/>
      <c r="IO88" s="225"/>
      <c r="IP88" s="225"/>
    </row>
    <row r="89" spans="1:250" ht="23.45" customHeight="1">
      <c r="A89" s="144"/>
      <c r="B89" s="198"/>
      <c r="C89" s="26"/>
      <c r="D89" s="502"/>
      <c r="E89" s="503"/>
      <c r="F89" s="503"/>
      <c r="G89" s="503"/>
      <c r="H89" s="503"/>
      <c r="I89" s="503"/>
      <c r="J89" s="503"/>
      <c r="K89" s="504"/>
      <c r="L89" s="27"/>
      <c r="M89" s="92"/>
      <c r="N89" s="119" t="str">
        <f t="shared" si="1"/>
        <v/>
      </c>
      <c r="O89" s="38"/>
      <c r="P89" s="234"/>
      <c r="Q89" s="332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7"/>
      <c r="AC89" s="227"/>
      <c r="AD89" s="227"/>
      <c r="AE89" s="227"/>
      <c r="AF89" s="227"/>
      <c r="AG89" s="318">
        <v>861.3</v>
      </c>
      <c r="AH89" s="318">
        <v>913.5</v>
      </c>
      <c r="AI89" s="227"/>
      <c r="AJ89" s="227"/>
      <c r="AK89" s="227"/>
      <c r="AL89" s="227"/>
      <c r="AM89" s="227"/>
      <c r="AN89" s="227"/>
      <c r="AO89" s="227"/>
      <c r="AP89" s="227"/>
      <c r="AQ89" s="225"/>
      <c r="AR89" s="225"/>
      <c r="AS89" s="225"/>
      <c r="AT89" s="225"/>
      <c r="AU89" s="225"/>
      <c r="AV89" s="225"/>
      <c r="AW89" s="225"/>
      <c r="AX89" s="225"/>
      <c r="AY89" s="225"/>
      <c r="AZ89" s="225"/>
      <c r="BA89" s="225"/>
      <c r="BB89" s="225"/>
      <c r="BC89" s="225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25"/>
      <c r="BQ89" s="225"/>
      <c r="BR89" s="225"/>
      <c r="BS89" s="225"/>
      <c r="BT89" s="225"/>
      <c r="BU89" s="225"/>
      <c r="BV89" s="225"/>
      <c r="BW89" s="225"/>
      <c r="BX89" s="225"/>
      <c r="BY89" s="225"/>
      <c r="BZ89" s="225"/>
      <c r="CA89" s="225"/>
      <c r="CB89" s="225"/>
      <c r="CC89" s="225"/>
      <c r="CD89" s="225"/>
      <c r="CE89" s="225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5"/>
      <c r="DE89" s="225"/>
      <c r="DF89" s="225"/>
      <c r="DG89" s="225"/>
      <c r="DH89" s="225"/>
      <c r="DI89" s="225"/>
      <c r="DJ89" s="225"/>
      <c r="DK89" s="225"/>
      <c r="DL89" s="225"/>
      <c r="DM89" s="225"/>
      <c r="DN89" s="225"/>
      <c r="DO89" s="225"/>
      <c r="DP89" s="225"/>
      <c r="DQ89" s="225"/>
      <c r="DR89" s="225"/>
      <c r="DS89" s="225"/>
      <c r="DT89" s="225"/>
      <c r="DU89" s="225"/>
      <c r="DV89" s="225"/>
      <c r="DW89" s="225"/>
      <c r="DX89" s="225"/>
      <c r="DY89" s="225"/>
      <c r="DZ89" s="225"/>
      <c r="EA89" s="225"/>
      <c r="EB89" s="225"/>
      <c r="EC89" s="225"/>
      <c r="ED89" s="225"/>
      <c r="EE89" s="225"/>
      <c r="EF89" s="225"/>
      <c r="EG89" s="225"/>
      <c r="EH89" s="225"/>
      <c r="EI89" s="225"/>
      <c r="EJ89" s="225"/>
      <c r="EK89" s="225"/>
      <c r="EL89" s="225"/>
      <c r="EM89" s="225"/>
      <c r="EN89" s="225"/>
      <c r="EO89" s="225"/>
      <c r="EP89" s="225"/>
      <c r="EQ89" s="225"/>
      <c r="ER89" s="225"/>
      <c r="ES89" s="225"/>
      <c r="ET89" s="225"/>
      <c r="EU89" s="225"/>
      <c r="EV89" s="225"/>
      <c r="EW89" s="225"/>
      <c r="EX89" s="225"/>
      <c r="EY89" s="225"/>
      <c r="EZ89" s="225"/>
      <c r="FA89" s="225"/>
      <c r="FB89" s="225"/>
      <c r="FC89" s="225"/>
      <c r="FD89" s="225"/>
      <c r="FE89" s="225"/>
      <c r="FF89" s="225"/>
      <c r="FG89" s="225"/>
      <c r="FH89" s="225"/>
      <c r="FI89" s="225"/>
      <c r="FJ89" s="225"/>
      <c r="FK89" s="225"/>
      <c r="FL89" s="225"/>
      <c r="FM89" s="225"/>
      <c r="FN89" s="225"/>
      <c r="FO89" s="225"/>
      <c r="FP89" s="225"/>
      <c r="FQ89" s="225"/>
      <c r="FR89" s="225"/>
      <c r="FS89" s="225"/>
      <c r="FT89" s="225"/>
      <c r="FU89" s="225"/>
      <c r="FV89" s="225"/>
      <c r="FW89" s="225"/>
      <c r="FX89" s="225"/>
      <c r="FY89" s="225"/>
      <c r="FZ89" s="225"/>
      <c r="GA89" s="225"/>
      <c r="GB89" s="225"/>
      <c r="GC89" s="225"/>
      <c r="GD89" s="225"/>
      <c r="GE89" s="225"/>
      <c r="GF89" s="225"/>
      <c r="GG89" s="225"/>
      <c r="GH89" s="225"/>
      <c r="GI89" s="225"/>
      <c r="GJ89" s="225"/>
      <c r="GK89" s="225"/>
      <c r="GL89" s="225"/>
      <c r="GM89" s="225"/>
      <c r="GN89" s="225"/>
      <c r="GO89" s="225"/>
      <c r="GP89" s="225"/>
      <c r="GQ89" s="225"/>
      <c r="GR89" s="225"/>
      <c r="GS89" s="225"/>
      <c r="GT89" s="225"/>
      <c r="GU89" s="225"/>
      <c r="GV89" s="225"/>
      <c r="GW89" s="225"/>
      <c r="GX89" s="225"/>
      <c r="GY89" s="225"/>
      <c r="GZ89" s="225"/>
      <c r="HA89" s="225"/>
      <c r="HB89" s="225"/>
      <c r="HC89" s="225"/>
      <c r="HD89" s="225"/>
      <c r="HE89" s="225"/>
      <c r="HF89" s="225"/>
      <c r="HG89" s="225"/>
      <c r="HH89" s="225"/>
      <c r="HI89" s="225"/>
      <c r="HJ89" s="225"/>
      <c r="HK89" s="225"/>
      <c r="HL89" s="225"/>
      <c r="HM89" s="225"/>
      <c r="HN89" s="225"/>
      <c r="HO89" s="225"/>
      <c r="HP89" s="225"/>
      <c r="HQ89" s="225"/>
      <c r="HR89" s="225"/>
      <c r="HS89" s="225"/>
      <c r="HT89" s="225"/>
      <c r="HU89" s="225"/>
      <c r="HV89" s="225"/>
      <c r="HW89" s="225"/>
      <c r="HX89" s="225"/>
      <c r="HY89" s="225"/>
      <c r="HZ89" s="225"/>
      <c r="IA89" s="225"/>
      <c r="IB89" s="225"/>
      <c r="IC89" s="225"/>
      <c r="ID89" s="225"/>
      <c r="IE89" s="225"/>
      <c r="IF89" s="225"/>
      <c r="IG89" s="225"/>
      <c r="IH89" s="225"/>
      <c r="II89" s="225"/>
      <c r="IJ89" s="225"/>
      <c r="IK89" s="225"/>
      <c r="IL89" s="225"/>
      <c r="IM89" s="225"/>
      <c r="IN89" s="225"/>
      <c r="IO89" s="225"/>
      <c r="IP89" s="225"/>
    </row>
    <row r="90" spans="1:250" ht="23.45" customHeight="1">
      <c r="A90" s="144"/>
      <c r="B90" s="198"/>
      <c r="C90" s="26"/>
      <c r="D90" s="502"/>
      <c r="E90" s="503"/>
      <c r="F90" s="503"/>
      <c r="G90" s="503"/>
      <c r="H90" s="503"/>
      <c r="I90" s="503"/>
      <c r="J90" s="503"/>
      <c r="K90" s="504"/>
      <c r="L90" s="27"/>
      <c r="M90" s="92"/>
      <c r="N90" s="119" t="str">
        <f t="shared" si="1"/>
        <v/>
      </c>
      <c r="O90" s="38"/>
      <c r="P90" s="234"/>
      <c r="Q90" s="332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7"/>
      <c r="AC90" s="227"/>
      <c r="AD90" s="227"/>
      <c r="AE90" s="227"/>
      <c r="AF90" s="227"/>
      <c r="AG90" s="318">
        <v>1077</v>
      </c>
      <c r="AH90" s="318">
        <v>1142.4000000000001</v>
      </c>
      <c r="AI90" s="227"/>
      <c r="AJ90" s="227"/>
      <c r="AK90" s="227"/>
      <c r="AL90" s="227"/>
      <c r="AM90" s="227"/>
      <c r="AN90" s="227"/>
      <c r="AO90" s="227"/>
      <c r="AP90" s="227"/>
      <c r="AQ90" s="225"/>
      <c r="AR90" s="225"/>
      <c r="AS90" s="225"/>
      <c r="AT90" s="225"/>
      <c r="AU90" s="225"/>
      <c r="AV90" s="225"/>
      <c r="AW90" s="225"/>
      <c r="AX90" s="225"/>
      <c r="AY90" s="225"/>
      <c r="AZ90" s="225"/>
      <c r="BA90" s="225"/>
      <c r="BB90" s="225"/>
      <c r="BC90" s="225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25"/>
      <c r="BQ90" s="225"/>
      <c r="BR90" s="225"/>
      <c r="BS90" s="225"/>
      <c r="BT90" s="225"/>
      <c r="BU90" s="225"/>
      <c r="BV90" s="225"/>
      <c r="BW90" s="225"/>
      <c r="BX90" s="225"/>
      <c r="BY90" s="225"/>
      <c r="BZ90" s="225"/>
      <c r="CA90" s="225"/>
      <c r="CB90" s="225"/>
      <c r="CC90" s="225"/>
      <c r="CD90" s="225"/>
      <c r="CE90" s="225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5"/>
      <c r="DE90" s="225"/>
      <c r="DF90" s="225"/>
      <c r="DG90" s="225"/>
      <c r="DH90" s="225"/>
      <c r="DI90" s="225"/>
      <c r="DJ90" s="225"/>
      <c r="DK90" s="225"/>
      <c r="DL90" s="225"/>
      <c r="DM90" s="225"/>
      <c r="DN90" s="225"/>
      <c r="DO90" s="225"/>
      <c r="DP90" s="225"/>
      <c r="DQ90" s="225"/>
      <c r="DR90" s="225"/>
      <c r="DS90" s="225"/>
      <c r="DT90" s="225"/>
      <c r="DU90" s="225"/>
      <c r="DV90" s="225"/>
      <c r="DW90" s="225"/>
      <c r="DX90" s="225"/>
      <c r="DY90" s="225"/>
      <c r="DZ90" s="225"/>
      <c r="EA90" s="225"/>
      <c r="EB90" s="225"/>
      <c r="EC90" s="225"/>
      <c r="ED90" s="225"/>
      <c r="EE90" s="225"/>
      <c r="EF90" s="225"/>
      <c r="EG90" s="225"/>
      <c r="EH90" s="225"/>
      <c r="EI90" s="225"/>
      <c r="EJ90" s="225"/>
      <c r="EK90" s="225"/>
      <c r="EL90" s="225"/>
      <c r="EM90" s="225"/>
      <c r="EN90" s="225"/>
      <c r="EO90" s="225"/>
      <c r="EP90" s="225"/>
      <c r="EQ90" s="225"/>
      <c r="ER90" s="225"/>
      <c r="ES90" s="225"/>
      <c r="ET90" s="225"/>
      <c r="EU90" s="225"/>
      <c r="EV90" s="225"/>
      <c r="EW90" s="225"/>
      <c r="EX90" s="225"/>
      <c r="EY90" s="225"/>
      <c r="EZ90" s="225"/>
      <c r="FA90" s="225"/>
      <c r="FB90" s="225"/>
      <c r="FC90" s="225"/>
      <c r="FD90" s="225"/>
      <c r="FE90" s="225"/>
      <c r="FF90" s="225"/>
      <c r="FG90" s="225"/>
      <c r="FH90" s="225"/>
      <c r="FI90" s="225"/>
      <c r="FJ90" s="225"/>
      <c r="FK90" s="225"/>
      <c r="FL90" s="225"/>
      <c r="FM90" s="225"/>
      <c r="FN90" s="225"/>
      <c r="FO90" s="225"/>
      <c r="FP90" s="225"/>
      <c r="FQ90" s="225"/>
      <c r="FR90" s="225"/>
      <c r="FS90" s="225"/>
      <c r="FT90" s="225"/>
      <c r="FU90" s="225"/>
      <c r="FV90" s="225"/>
      <c r="FW90" s="225"/>
      <c r="FX90" s="225"/>
      <c r="FY90" s="225"/>
      <c r="FZ90" s="225"/>
      <c r="GA90" s="225"/>
      <c r="GB90" s="225"/>
      <c r="GC90" s="225"/>
      <c r="GD90" s="225"/>
      <c r="GE90" s="225"/>
      <c r="GF90" s="225"/>
      <c r="GG90" s="225"/>
      <c r="GH90" s="225"/>
      <c r="GI90" s="225"/>
      <c r="GJ90" s="225"/>
      <c r="GK90" s="225"/>
      <c r="GL90" s="225"/>
      <c r="GM90" s="225"/>
      <c r="GN90" s="225"/>
      <c r="GO90" s="225"/>
      <c r="GP90" s="225"/>
      <c r="GQ90" s="225"/>
      <c r="GR90" s="225"/>
      <c r="GS90" s="225"/>
      <c r="GT90" s="225"/>
      <c r="GU90" s="225"/>
      <c r="GV90" s="225"/>
      <c r="GW90" s="225"/>
      <c r="GX90" s="225"/>
      <c r="GY90" s="225"/>
      <c r="GZ90" s="225"/>
      <c r="HA90" s="225"/>
      <c r="HB90" s="225"/>
      <c r="HC90" s="225"/>
      <c r="HD90" s="225"/>
      <c r="HE90" s="225"/>
      <c r="HF90" s="225"/>
      <c r="HG90" s="225"/>
      <c r="HH90" s="225"/>
      <c r="HI90" s="225"/>
      <c r="HJ90" s="225"/>
      <c r="HK90" s="225"/>
      <c r="HL90" s="225"/>
      <c r="HM90" s="225"/>
      <c r="HN90" s="225"/>
      <c r="HO90" s="225"/>
      <c r="HP90" s="225"/>
      <c r="HQ90" s="225"/>
      <c r="HR90" s="225"/>
      <c r="HS90" s="225"/>
      <c r="HT90" s="225"/>
      <c r="HU90" s="225"/>
      <c r="HV90" s="225"/>
      <c r="HW90" s="225"/>
      <c r="HX90" s="225"/>
      <c r="HY90" s="225"/>
      <c r="HZ90" s="225"/>
      <c r="IA90" s="225"/>
      <c r="IB90" s="225"/>
      <c r="IC90" s="225"/>
      <c r="ID90" s="225"/>
      <c r="IE90" s="225"/>
      <c r="IF90" s="225"/>
      <c r="IG90" s="225"/>
      <c r="IH90" s="225"/>
      <c r="II90" s="225"/>
      <c r="IJ90" s="225"/>
      <c r="IK90" s="225"/>
      <c r="IL90" s="225"/>
      <c r="IM90" s="225"/>
      <c r="IN90" s="225"/>
      <c r="IO90" s="225"/>
      <c r="IP90" s="225"/>
    </row>
    <row r="91" spans="1:250" ht="23.45" customHeight="1">
      <c r="A91" s="144"/>
      <c r="B91" s="198"/>
      <c r="C91" s="26"/>
      <c r="D91" s="502"/>
      <c r="E91" s="503"/>
      <c r="F91" s="503"/>
      <c r="G91" s="503"/>
      <c r="H91" s="503"/>
      <c r="I91" s="503"/>
      <c r="J91" s="503"/>
      <c r="K91" s="504"/>
      <c r="L91" s="27"/>
      <c r="M91" s="92"/>
      <c r="N91" s="119" t="str">
        <f t="shared" si="1"/>
        <v/>
      </c>
      <c r="O91" s="38"/>
      <c r="P91" s="234"/>
      <c r="Q91" s="332"/>
      <c r="T91" s="226"/>
      <c r="U91" s="226"/>
      <c r="V91" s="226"/>
      <c r="W91" s="226"/>
      <c r="X91" s="226"/>
      <c r="Y91" s="226"/>
      <c r="Z91" s="226"/>
      <c r="AA91" s="226"/>
      <c r="AB91" s="227"/>
      <c r="AC91" s="227"/>
      <c r="AD91" s="227"/>
      <c r="AE91" s="227"/>
      <c r="AF91" s="227"/>
      <c r="AG91" s="318">
        <v>1722.9</v>
      </c>
      <c r="AH91" s="318">
        <v>1827.3</v>
      </c>
      <c r="AI91" s="227"/>
      <c r="AJ91" s="227"/>
      <c r="AK91" s="227"/>
      <c r="AL91" s="227"/>
      <c r="AM91" s="227"/>
      <c r="AN91" s="227"/>
      <c r="AO91" s="227"/>
      <c r="AP91" s="227"/>
      <c r="AQ91" s="225"/>
      <c r="AR91" s="225"/>
      <c r="AS91" s="225"/>
      <c r="AT91" s="225"/>
      <c r="AU91" s="225"/>
      <c r="AV91" s="225"/>
      <c r="AW91" s="225"/>
      <c r="AX91" s="225"/>
      <c r="AY91" s="225"/>
      <c r="AZ91" s="225"/>
      <c r="BA91" s="225"/>
      <c r="BB91" s="225"/>
      <c r="BC91" s="225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25"/>
      <c r="BQ91" s="225"/>
      <c r="BR91" s="225"/>
      <c r="BS91" s="225"/>
      <c r="BT91" s="225"/>
      <c r="BU91" s="225"/>
      <c r="BV91" s="225"/>
      <c r="BW91" s="225"/>
      <c r="BX91" s="225"/>
      <c r="BY91" s="225"/>
      <c r="BZ91" s="225"/>
      <c r="CA91" s="225"/>
      <c r="CB91" s="225"/>
      <c r="CC91" s="225"/>
      <c r="CD91" s="225"/>
      <c r="CE91" s="225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5"/>
      <c r="DE91" s="225"/>
      <c r="DF91" s="225"/>
      <c r="DG91" s="225"/>
      <c r="DH91" s="225"/>
      <c r="DI91" s="225"/>
      <c r="DJ91" s="225"/>
      <c r="DK91" s="225"/>
      <c r="DL91" s="225"/>
      <c r="DM91" s="225"/>
      <c r="DN91" s="225"/>
      <c r="DO91" s="225"/>
      <c r="DP91" s="225"/>
      <c r="DQ91" s="225"/>
      <c r="DR91" s="225"/>
      <c r="DS91" s="225"/>
      <c r="DT91" s="225"/>
      <c r="DU91" s="225"/>
      <c r="DV91" s="225"/>
      <c r="DW91" s="225"/>
      <c r="DX91" s="225"/>
      <c r="DY91" s="225"/>
      <c r="DZ91" s="225"/>
      <c r="EA91" s="225"/>
      <c r="EB91" s="225"/>
      <c r="EC91" s="225"/>
      <c r="ED91" s="225"/>
      <c r="EE91" s="225"/>
      <c r="EF91" s="225"/>
      <c r="EG91" s="225"/>
      <c r="EH91" s="225"/>
      <c r="EI91" s="225"/>
      <c r="EJ91" s="225"/>
      <c r="EK91" s="225"/>
      <c r="EL91" s="225"/>
      <c r="EM91" s="225"/>
      <c r="EN91" s="225"/>
      <c r="EO91" s="225"/>
      <c r="EP91" s="225"/>
      <c r="EQ91" s="225"/>
      <c r="ER91" s="225"/>
      <c r="ES91" s="225"/>
      <c r="ET91" s="225"/>
      <c r="EU91" s="225"/>
      <c r="EV91" s="225"/>
      <c r="EW91" s="225"/>
      <c r="EX91" s="225"/>
      <c r="EY91" s="225"/>
      <c r="EZ91" s="225"/>
      <c r="FA91" s="225"/>
      <c r="FB91" s="225"/>
      <c r="FC91" s="225"/>
      <c r="FD91" s="225"/>
      <c r="FE91" s="225"/>
      <c r="FF91" s="225"/>
      <c r="FG91" s="225"/>
      <c r="FH91" s="225"/>
      <c r="FI91" s="225"/>
      <c r="FJ91" s="225"/>
      <c r="FK91" s="225"/>
      <c r="FL91" s="225"/>
      <c r="FM91" s="225"/>
      <c r="FN91" s="225"/>
      <c r="FO91" s="225"/>
      <c r="FP91" s="225"/>
      <c r="FQ91" s="225"/>
      <c r="FR91" s="225"/>
      <c r="FS91" s="225"/>
      <c r="FT91" s="225"/>
      <c r="FU91" s="225"/>
      <c r="FV91" s="225"/>
      <c r="FW91" s="225"/>
      <c r="FX91" s="225"/>
      <c r="FY91" s="225"/>
      <c r="FZ91" s="225"/>
      <c r="GA91" s="225"/>
      <c r="GB91" s="225"/>
      <c r="GC91" s="225"/>
      <c r="GD91" s="225"/>
      <c r="GE91" s="225"/>
      <c r="GF91" s="225"/>
      <c r="GG91" s="225"/>
      <c r="GH91" s="225"/>
      <c r="GI91" s="225"/>
      <c r="GJ91" s="225"/>
      <c r="GK91" s="225"/>
      <c r="GL91" s="225"/>
      <c r="GM91" s="225"/>
      <c r="GN91" s="225"/>
      <c r="GO91" s="225"/>
      <c r="GP91" s="225"/>
      <c r="GQ91" s="225"/>
      <c r="GR91" s="225"/>
      <c r="GS91" s="225"/>
      <c r="GT91" s="225"/>
      <c r="GU91" s="225"/>
      <c r="GV91" s="225"/>
      <c r="GW91" s="225"/>
      <c r="GX91" s="225"/>
      <c r="GY91" s="225"/>
      <c r="GZ91" s="225"/>
      <c r="HA91" s="225"/>
      <c r="HB91" s="225"/>
      <c r="HC91" s="225"/>
      <c r="HD91" s="225"/>
      <c r="HE91" s="225"/>
      <c r="HF91" s="225"/>
      <c r="HG91" s="225"/>
      <c r="HH91" s="225"/>
      <c r="HI91" s="225"/>
      <c r="HJ91" s="225"/>
      <c r="HK91" s="225"/>
      <c r="HL91" s="225"/>
      <c r="HM91" s="225"/>
      <c r="HN91" s="225"/>
      <c r="HO91" s="225"/>
      <c r="HP91" s="225"/>
      <c r="HQ91" s="225"/>
      <c r="HR91" s="225"/>
      <c r="HS91" s="225"/>
      <c r="HT91" s="225"/>
      <c r="HU91" s="225"/>
      <c r="HV91" s="225"/>
      <c r="HW91" s="225"/>
      <c r="HX91" s="225"/>
      <c r="HY91" s="225"/>
      <c r="HZ91" s="225"/>
      <c r="IA91" s="225"/>
      <c r="IB91" s="225"/>
      <c r="IC91" s="225"/>
      <c r="ID91" s="225"/>
      <c r="IE91" s="225"/>
      <c r="IF91" s="225"/>
      <c r="IG91" s="225"/>
      <c r="IH91" s="225"/>
      <c r="II91" s="225"/>
      <c r="IJ91" s="225"/>
      <c r="IK91" s="225"/>
      <c r="IL91" s="225"/>
      <c r="IM91" s="225"/>
      <c r="IN91" s="225"/>
      <c r="IO91" s="225"/>
      <c r="IP91" s="225"/>
    </row>
    <row r="92" spans="1:250" ht="23.45" customHeight="1">
      <c r="A92" s="144"/>
      <c r="B92" s="198"/>
      <c r="C92" s="26"/>
      <c r="D92" s="502"/>
      <c r="E92" s="503"/>
      <c r="F92" s="503"/>
      <c r="G92" s="503"/>
      <c r="H92" s="503"/>
      <c r="I92" s="503"/>
      <c r="J92" s="503"/>
      <c r="K92" s="504"/>
      <c r="L92" s="27"/>
      <c r="M92" s="92"/>
      <c r="N92" s="119" t="str">
        <f t="shared" si="1"/>
        <v/>
      </c>
      <c r="O92" s="38"/>
      <c r="P92" s="234"/>
      <c r="Q92" s="332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5"/>
      <c r="AR92" s="225"/>
      <c r="AS92" s="225"/>
      <c r="AT92" s="225"/>
      <c r="AU92" s="225"/>
      <c r="AV92" s="225"/>
      <c r="AW92" s="225"/>
      <c r="AX92" s="225"/>
      <c r="AY92" s="225"/>
      <c r="AZ92" s="225"/>
      <c r="BA92" s="225"/>
      <c r="BB92" s="225"/>
      <c r="BC92" s="225"/>
      <c r="BD92" s="225"/>
      <c r="BE92" s="225"/>
      <c r="BF92" s="225"/>
      <c r="BG92" s="225"/>
      <c r="BH92" s="225"/>
      <c r="BI92" s="225"/>
      <c r="BJ92" s="225"/>
      <c r="BK92" s="225"/>
      <c r="BL92" s="225"/>
      <c r="BM92" s="225"/>
      <c r="BN92" s="225"/>
      <c r="BO92" s="225"/>
      <c r="BP92" s="225"/>
      <c r="BQ92" s="225"/>
      <c r="BR92" s="225"/>
      <c r="BS92" s="225"/>
      <c r="BT92" s="225"/>
      <c r="BU92" s="225"/>
      <c r="BV92" s="225"/>
      <c r="BW92" s="225"/>
      <c r="BX92" s="225"/>
      <c r="BY92" s="225"/>
      <c r="BZ92" s="225"/>
      <c r="CA92" s="225"/>
      <c r="CB92" s="225"/>
      <c r="CC92" s="225"/>
      <c r="CD92" s="225"/>
      <c r="CE92" s="225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5"/>
      <c r="DE92" s="225"/>
      <c r="DF92" s="225"/>
      <c r="DG92" s="225"/>
      <c r="DH92" s="225"/>
      <c r="DI92" s="225"/>
      <c r="DJ92" s="225"/>
      <c r="DK92" s="225"/>
      <c r="DL92" s="225"/>
      <c r="DM92" s="225"/>
      <c r="DN92" s="225"/>
      <c r="DO92" s="225"/>
      <c r="DP92" s="225"/>
      <c r="DQ92" s="225"/>
      <c r="DR92" s="225"/>
      <c r="DS92" s="225"/>
      <c r="DT92" s="225"/>
      <c r="DU92" s="225"/>
      <c r="DV92" s="225"/>
      <c r="DW92" s="225"/>
      <c r="DX92" s="225"/>
      <c r="DY92" s="225"/>
      <c r="DZ92" s="225"/>
      <c r="EA92" s="225"/>
      <c r="EB92" s="225"/>
      <c r="EC92" s="225"/>
      <c r="ED92" s="225"/>
      <c r="EE92" s="225"/>
      <c r="EF92" s="225"/>
      <c r="EG92" s="225"/>
      <c r="EH92" s="225"/>
      <c r="EI92" s="225"/>
      <c r="EJ92" s="225"/>
      <c r="EK92" s="225"/>
      <c r="EL92" s="225"/>
      <c r="EM92" s="225"/>
      <c r="EN92" s="225"/>
      <c r="EO92" s="225"/>
      <c r="EP92" s="225"/>
      <c r="EQ92" s="225"/>
      <c r="ER92" s="225"/>
      <c r="ES92" s="225"/>
      <c r="ET92" s="225"/>
      <c r="EU92" s="225"/>
      <c r="EV92" s="225"/>
      <c r="EW92" s="225"/>
      <c r="EX92" s="225"/>
      <c r="EY92" s="225"/>
      <c r="EZ92" s="225"/>
      <c r="FA92" s="225"/>
      <c r="FB92" s="225"/>
      <c r="FC92" s="225"/>
      <c r="FD92" s="225"/>
      <c r="FE92" s="225"/>
      <c r="FF92" s="225"/>
      <c r="FG92" s="225"/>
      <c r="FH92" s="225"/>
      <c r="FI92" s="225"/>
      <c r="FJ92" s="225"/>
      <c r="FK92" s="225"/>
      <c r="FL92" s="225"/>
      <c r="FM92" s="225"/>
      <c r="FN92" s="225"/>
      <c r="FO92" s="225"/>
      <c r="FP92" s="225"/>
      <c r="FQ92" s="225"/>
      <c r="FR92" s="225"/>
      <c r="FS92" s="225"/>
      <c r="FT92" s="225"/>
      <c r="FU92" s="225"/>
      <c r="FV92" s="225"/>
      <c r="FW92" s="225"/>
      <c r="FX92" s="225"/>
      <c r="FY92" s="225"/>
      <c r="FZ92" s="225"/>
      <c r="GA92" s="225"/>
      <c r="GB92" s="225"/>
      <c r="GC92" s="225"/>
      <c r="GD92" s="225"/>
      <c r="GE92" s="225"/>
      <c r="GF92" s="225"/>
      <c r="GG92" s="225"/>
      <c r="GH92" s="225"/>
      <c r="GI92" s="225"/>
      <c r="GJ92" s="225"/>
      <c r="GK92" s="225"/>
      <c r="GL92" s="225"/>
      <c r="GM92" s="225"/>
      <c r="GN92" s="225"/>
      <c r="GO92" s="225"/>
      <c r="GP92" s="225"/>
      <c r="GQ92" s="225"/>
      <c r="GR92" s="225"/>
      <c r="GS92" s="225"/>
      <c r="GT92" s="225"/>
      <c r="GU92" s="225"/>
      <c r="GV92" s="225"/>
      <c r="GW92" s="225"/>
      <c r="GX92" s="225"/>
      <c r="GY92" s="225"/>
      <c r="GZ92" s="225"/>
      <c r="HA92" s="225"/>
      <c r="HB92" s="225"/>
      <c r="HC92" s="225"/>
      <c r="HD92" s="225"/>
      <c r="HE92" s="225"/>
      <c r="HF92" s="225"/>
      <c r="HG92" s="225"/>
      <c r="HH92" s="225"/>
      <c r="HI92" s="225"/>
      <c r="HJ92" s="225"/>
      <c r="HK92" s="225"/>
      <c r="HL92" s="225"/>
      <c r="HM92" s="225"/>
      <c r="HN92" s="225"/>
      <c r="HO92" s="225"/>
      <c r="HP92" s="225"/>
      <c r="HQ92" s="225"/>
      <c r="HR92" s="225"/>
      <c r="HS92" s="225"/>
      <c r="HT92" s="225"/>
      <c r="HU92" s="225"/>
      <c r="HV92" s="225"/>
      <c r="HW92" s="225"/>
      <c r="HX92" s="225"/>
      <c r="HY92" s="225"/>
      <c r="HZ92" s="225"/>
      <c r="IA92" s="225"/>
      <c r="IB92" s="225"/>
      <c r="IC92" s="225"/>
      <c r="ID92" s="225"/>
      <c r="IE92" s="225"/>
      <c r="IF92" s="225"/>
      <c r="IG92" s="225"/>
      <c r="IH92" s="225"/>
      <c r="II92" s="225"/>
      <c r="IJ92" s="225"/>
      <c r="IK92" s="225"/>
      <c r="IL92" s="225"/>
      <c r="IM92" s="225"/>
      <c r="IN92" s="225"/>
      <c r="IO92" s="225"/>
      <c r="IP92" s="225"/>
    </row>
    <row r="93" spans="1:250" ht="23.45" customHeight="1">
      <c r="A93" s="144"/>
      <c r="B93" s="198"/>
      <c r="C93" s="26"/>
      <c r="D93" s="502"/>
      <c r="E93" s="503"/>
      <c r="F93" s="503"/>
      <c r="G93" s="503"/>
      <c r="H93" s="503"/>
      <c r="I93" s="503"/>
      <c r="J93" s="503"/>
      <c r="K93" s="504"/>
      <c r="L93" s="27"/>
      <c r="M93" s="92"/>
      <c r="N93" s="119" t="str">
        <f t="shared" si="1"/>
        <v/>
      </c>
      <c r="O93" s="38"/>
      <c r="P93" s="234"/>
      <c r="Q93" s="332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7"/>
      <c r="AC93" s="227"/>
      <c r="AD93" s="227"/>
      <c r="AE93" s="227"/>
      <c r="AF93" s="227"/>
      <c r="AG93" s="318">
        <v>2760.9</v>
      </c>
      <c r="AH93" s="318">
        <v>2928</v>
      </c>
      <c r="AI93" s="227"/>
      <c r="AJ93" s="227"/>
      <c r="AK93" s="227"/>
      <c r="AL93" s="227"/>
      <c r="AM93" s="227"/>
      <c r="AN93" s="227"/>
      <c r="AO93" s="227"/>
      <c r="AP93" s="227"/>
      <c r="AQ93" s="225"/>
      <c r="AR93" s="225"/>
      <c r="AS93" s="225"/>
      <c r="AT93" s="225"/>
      <c r="AU93" s="225"/>
      <c r="AV93" s="225"/>
      <c r="AW93" s="225"/>
      <c r="AX93" s="225"/>
      <c r="AY93" s="225"/>
      <c r="AZ93" s="225"/>
      <c r="BA93" s="225"/>
      <c r="BB93" s="225"/>
      <c r="BC93" s="225"/>
      <c r="BD93" s="225"/>
      <c r="BE93" s="225"/>
      <c r="BF93" s="225"/>
      <c r="BG93" s="225"/>
      <c r="BH93" s="225"/>
      <c r="BI93" s="225"/>
      <c r="BJ93" s="225"/>
      <c r="BK93" s="225"/>
      <c r="BL93" s="225"/>
      <c r="BM93" s="225"/>
      <c r="BN93" s="225"/>
      <c r="BO93" s="225"/>
      <c r="BP93" s="225"/>
      <c r="BQ93" s="225"/>
      <c r="BR93" s="225"/>
      <c r="BS93" s="225"/>
      <c r="BT93" s="225"/>
      <c r="BU93" s="225"/>
      <c r="BV93" s="225"/>
      <c r="BW93" s="225"/>
      <c r="BX93" s="225"/>
      <c r="BY93" s="225"/>
      <c r="BZ93" s="225"/>
      <c r="CA93" s="225"/>
      <c r="CB93" s="225"/>
      <c r="CC93" s="225"/>
      <c r="CD93" s="225"/>
      <c r="CE93" s="225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5"/>
      <c r="DE93" s="225"/>
      <c r="DF93" s="225"/>
      <c r="DG93" s="225"/>
      <c r="DH93" s="225"/>
      <c r="DI93" s="225"/>
      <c r="DJ93" s="225"/>
      <c r="DK93" s="225"/>
      <c r="DL93" s="225"/>
      <c r="DM93" s="225"/>
      <c r="DN93" s="225"/>
      <c r="DO93" s="225"/>
      <c r="DP93" s="225"/>
      <c r="DQ93" s="225"/>
      <c r="DR93" s="225"/>
      <c r="DS93" s="225"/>
      <c r="DT93" s="225"/>
      <c r="DU93" s="225"/>
      <c r="DV93" s="225"/>
      <c r="DW93" s="225"/>
      <c r="DX93" s="225"/>
      <c r="DY93" s="225"/>
      <c r="DZ93" s="225"/>
      <c r="EA93" s="225"/>
      <c r="EB93" s="225"/>
      <c r="EC93" s="225"/>
      <c r="ED93" s="225"/>
      <c r="EE93" s="225"/>
      <c r="EF93" s="225"/>
      <c r="EG93" s="225"/>
      <c r="EH93" s="225"/>
      <c r="EI93" s="225"/>
      <c r="EJ93" s="225"/>
      <c r="EK93" s="225"/>
      <c r="EL93" s="225"/>
      <c r="EM93" s="225"/>
      <c r="EN93" s="225"/>
      <c r="EO93" s="225"/>
      <c r="EP93" s="225"/>
      <c r="EQ93" s="225"/>
      <c r="ER93" s="225"/>
      <c r="ES93" s="225"/>
      <c r="ET93" s="225"/>
      <c r="EU93" s="225"/>
      <c r="EV93" s="225"/>
      <c r="EW93" s="225"/>
      <c r="EX93" s="225"/>
      <c r="EY93" s="225"/>
      <c r="EZ93" s="225"/>
      <c r="FA93" s="225"/>
      <c r="FB93" s="225"/>
      <c r="FC93" s="225"/>
      <c r="FD93" s="225"/>
      <c r="FE93" s="225"/>
      <c r="FF93" s="225"/>
      <c r="FG93" s="225"/>
      <c r="FH93" s="225"/>
      <c r="FI93" s="225"/>
      <c r="FJ93" s="225"/>
      <c r="FK93" s="225"/>
      <c r="FL93" s="225"/>
      <c r="FM93" s="225"/>
      <c r="FN93" s="225"/>
      <c r="FO93" s="225"/>
      <c r="FP93" s="225"/>
      <c r="FQ93" s="225"/>
      <c r="FR93" s="225"/>
      <c r="FS93" s="225"/>
      <c r="FT93" s="225"/>
      <c r="FU93" s="225"/>
      <c r="FV93" s="225"/>
      <c r="FW93" s="225"/>
      <c r="FX93" s="225"/>
      <c r="FY93" s="225"/>
      <c r="FZ93" s="225"/>
      <c r="GA93" s="225"/>
      <c r="GB93" s="225"/>
      <c r="GC93" s="225"/>
      <c r="GD93" s="225"/>
      <c r="GE93" s="225"/>
      <c r="GF93" s="225"/>
      <c r="GG93" s="225"/>
      <c r="GH93" s="225"/>
      <c r="GI93" s="225"/>
      <c r="GJ93" s="225"/>
      <c r="GK93" s="225"/>
      <c r="GL93" s="225"/>
      <c r="GM93" s="225"/>
      <c r="GN93" s="225"/>
      <c r="GO93" s="225"/>
      <c r="GP93" s="225"/>
      <c r="GQ93" s="225"/>
      <c r="GR93" s="225"/>
      <c r="GS93" s="225"/>
      <c r="GT93" s="225"/>
      <c r="GU93" s="225"/>
      <c r="GV93" s="225"/>
      <c r="GW93" s="225"/>
      <c r="GX93" s="225"/>
      <c r="GY93" s="225"/>
      <c r="GZ93" s="225"/>
      <c r="HA93" s="225"/>
      <c r="HB93" s="225"/>
      <c r="HC93" s="225"/>
      <c r="HD93" s="225"/>
      <c r="HE93" s="225"/>
      <c r="HF93" s="225"/>
      <c r="HG93" s="225"/>
      <c r="HH93" s="225"/>
      <c r="HI93" s="225"/>
      <c r="HJ93" s="225"/>
      <c r="HK93" s="225"/>
      <c r="HL93" s="225"/>
      <c r="HM93" s="225"/>
      <c r="HN93" s="225"/>
      <c r="HO93" s="225"/>
      <c r="HP93" s="225"/>
      <c r="HQ93" s="225"/>
      <c r="HR93" s="225"/>
      <c r="HS93" s="225"/>
      <c r="HT93" s="225"/>
      <c r="HU93" s="225"/>
      <c r="HV93" s="225"/>
      <c r="HW93" s="225"/>
      <c r="HX93" s="225"/>
      <c r="HY93" s="225"/>
      <c r="HZ93" s="225"/>
      <c r="IA93" s="225"/>
      <c r="IB93" s="225"/>
      <c r="IC93" s="225"/>
      <c r="ID93" s="225"/>
      <c r="IE93" s="225"/>
      <c r="IF93" s="225"/>
      <c r="IG93" s="225"/>
      <c r="IH93" s="225"/>
      <c r="II93" s="225"/>
      <c r="IJ93" s="225"/>
      <c r="IK93" s="225"/>
      <c r="IL93" s="225"/>
      <c r="IM93" s="225"/>
      <c r="IN93" s="225"/>
      <c r="IO93" s="225"/>
      <c r="IP93" s="225"/>
    </row>
    <row r="94" spans="1:250" ht="23.45" customHeight="1">
      <c r="A94" s="144"/>
      <c r="B94" s="198"/>
      <c r="C94" s="26"/>
      <c r="D94" s="502"/>
      <c r="E94" s="503"/>
      <c r="F94" s="503"/>
      <c r="G94" s="503"/>
      <c r="H94" s="503"/>
      <c r="I94" s="503"/>
      <c r="J94" s="503"/>
      <c r="K94" s="504"/>
      <c r="L94" s="27"/>
      <c r="M94" s="92"/>
      <c r="N94" s="119" t="str">
        <f t="shared" si="1"/>
        <v/>
      </c>
      <c r="O94" s="38"/>
      <c r="P94" s="234"/>
      <c r="Q94" s="332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7"/>
      <c r="AC94" s="227"/>
      <c r="AD94" s="227"/>
      <c r="AE94" s="227"/>
      <c r="AF94" s="227"/>
      <c r="AG94" s="318">
        <v>4085.7</v>
      </c>
      <c r="AH94" s="318">
        <v>4332.8999999999996</v>
      </c>
      <c r="AI94" s="227"/>
      <c r="AJ94" s="227"/>
      <c r="AK94" s="227"/>
      <c r="AL94" s="227"/>
      <c r="AM94" s="227"/>
      <c r="AN94" s="227"/>
      <c r="AO94" s="227"/>
      <c r="AP94" s="227"/>
      <c r="AQ94" s="225"/>
      <c r="AR94" s="225"/>
      <c r="AS94" s="225"/>
      <c r="AT94" s="225"/>
      <c r="AU94" s="225"/>
      <c r="AV94" s="225"/>
      <c r="AW94" s="225"/>
      <c r="AX94" s="225"/>
      <c r="AY94" s="225"/>
      <c r="AZ94" s="225"/>
      <c r="BA94" s="225"/>
      <c r="BB94" s="225"/>
      <c r="BC94" s="225"/>
      <c r="BD94" s="225"/>
      <c r="BE94" s="225"/>
      <c r="BF94" s="225"/>
      <c r="BG94" s="225"/>
      <c r="BH94" s="225"/>
      <c r="BI94" s="225"/>
      <c r="BJ94" s="225"/>
      <c r="BK94" s="225"/>
      <c r="BL94" s="225"/>
      <c r="BM94" s="225"/>
      <c r="BN94" s="225"/>
      <c r="BO94" s="225"/>
      <c r="BP94" s="225"/>
      <c r="BQ94" s="225"/>
      <c r="BR94" s="225"/>
      <c r="BS94" s="225"/>
      <c r="BT94" s="225"/>
      <c r="BU94" s="225"/>
      <c r="BV94" s="225"/>
      <c r="BW94" s="225"/>
      <c r="BX94" s="225"/>
      <c r="BY94" s="225"/>
      <c r="BZ94" s="225"/>
      <c r="CA94" s="225"/>
      <c r="CB94" s="225"/>
      <c r="CC94" s="225"/>
      <c r="CD94" s="225"/>
      <c r="CE94" s="225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5"/>
      <c r="DE94" s="225"/>
      <c r="DF94" s="225"/>
      <c r="DG94" s="225"/>
      <c r="DH94" s="225"/>
      <c r="DI94" s="225"/>
      <c r="DJ94" s="225"/>
      <c r="DK94" s="225"/>
      <c r="DL94" s="225"/>
      <c r="DM94" s="225"/>
      <c r="DN94" s="225"/>
      <c r="DO94" s="225"/>
      <c r="DP94" s="225"/>
      <c r="DQ94" s="225"/>
      <c r="DR94" s="225"/>
      <c r="DS94" s="225"/>
      <c r="DT94" s="225"/>
      <c r="DU94" s="225"/>
      <c r="DV94" s="225"/>
      <c r="DW94" s="225"/>
      <c r="DX94" s="225"/>
      <c r="DY94" s="225"/>
      <c r="DZ94" s="225"/>
      <c r="EA94" s="225"/>
      <c r="EB94" s="225"/>
      <c r="EC94" s="225"/>
      <c r="ED94" s="225"/>
      <c r="EE94" s="225"/>
      <c r="EF94" s="225"/>
      <c r="EG94" s="225"/>
      <c r="EH94" s="225"/>
      <c r="EI94" s="225"/>
      <c r="EJ94" s="225"/>
      <c r="EK94" s="225"/>
      <c r="EL94" s="225"/>
      <c r="EM94" s="225"/>
      <c r="EN94" s="225"/>
      <c r="EO94" s="225"/>
      <c r="EP94" s="225"/>
      <c r="EQ94" s="225"/>
      <c r="ER94" s="225"/>
      <c r="ES94" s="225"/>
      <c r="ET94" s="225"/>
      <c r="EU94" s="225"/>
      <c r="EV94" s="225"/>
      <c r="EW94" s="225"/>
      <c r="EX94" s="225"/>
      <c r="EY94" s="225"/>
      <c r="EZ94" s="225"/>
      <c r="FA94" s="225"/>
      <c r="FB94" s="225"/>
      <c r="FC94" s="225"/>
      <c r="FD94" s="225"/>
      <c r="FE94" s="225"/>
      <c r="FF94" s="225"/>
      <c r="FG94" s="225"/>
      <c r="FH94" s="225"/>
      <c r="FI94" s="225"/>
      <c r="FJ94" s="225"/>
      <c r="FK94" s="225"/>
      <c r="FL94" s="225"/>
      <c r="FM94" s="225"/>
      <c r="FN94" s="225"/>
      <c r="FO94" s="225"/>
      <c r="FP94" s="225"/>
      <c r="FQ94" s="225"/>
      <c r="FR94" s="225"/>
      <c r="FS94" s="225"/>
      <c r="FT94" s="225"/>
      <c r="FU94" s="225"/>
      <c r="FV94" s="225"/>
      <c r="FW94" s="225"/>
      <c r="FX94" s="225"/>
      <c r="FY94" s="225"/>
      <c r="FZ94" s="225"/>
      <c r="GA94" s="225"/>
      <c r="GB94" s="225"/>
      <c r="GC94" s="225"/>
      <c r="GD94" s="225"/>
      <c r="GE94" s="225"/>
      <c r="GF94" s="225"/>
      <c r="GG94" s="225"/>
      <c r="GH94" s="225"/>
      <c r="GI94" s="225"/>
      <c r="GJ94" s="225"/>
      <c r="GK94" s="225"/>
      <c r="GL94" s="225"/>
      <c r="GM94" s="225"/>
      <c r="GN94" s="225"/>
      <c r="GO94" s="225"/>
      <c r="GP94" s="225"/>
      <c r="GQ94" s="225"/>
      <c r="GR94" s="225"/>
      <c r="GS94" s="225"/>
      <c r="GT94" s="225"/>
      <c r="GU94" s="225"/>
      <c r="GV94" s="225"/>
      <c r="GW94" s="225"/>
      <c r="GX94" s="225"/>
      <c r="GY94" s="225"/>
      <c r="GZ94" s="225"/>
      <c r="HA94" s="225"/>
      <c r="HB94" s="225"/>
      <c r="HC94" s="225"/>
      <c r="HD94" s="225"/>
      <c r="HE94" s="225"/>
      <c r="HF94" s="225"/>
      <c r="HG94" s="225"/>
      <c r="HH94" s="225"/>
      <c r="HI94" s="225"/>
      <c r="HJ94" s="225"/>
      <c r="HK94" s="225"/>
      <c r="HL94" s="225"/>
      <c r="HM94" s="225"/>
      <c r="HN94" s="225"/>
      <c r="HO94" s="225"/>
      <c r="HP94" s="225"/>
      <c r="HQ94" s="225"/>
      <c r="HR94" s="225"/>
      <c r="HS94" s="225"/>
      <c r="HT94" s="225"/>
      <c r="HU94" s="225"/>
      <c r="HV94" s="225"/>
      <c r="HW94" s="225"/>
      <c r="HX94" s="225"/>
      <c r="HY94" s="225"/>
      <c r="HZ94" s="225"/>
      <c r="IA94" s="225"/>
      <c r="IB94" s="225"/>
      <c r="IC94" s="225"/>
      <c r="ID94" s="225"/>
      <c r="IE94" s="225"/>
      <c r="IF94" s="225"/>
      <c r="IG94" s="225"/>
      <c r="IH94" s="225"/>
      <c r="II94" s="225"/>
      <c r="IJ94" s="225"/>
      <c r="IK94" s="225"/>
      <c r="IL94" s="225"/>
      <c r="IM94" s="225"/>
      <c r="IN94" s="225"/>
      <c r="IO94" s="225"/>
      <c r="IP94" s="225"/>
    </row>
    <row r="95" spans="1:250" ht="23.45" customHeight="1">
      <c r="A95" s="144"/>
      <c r="B95" s="198"/>
      <c r="C95" s="26"/>
      <c r="D95" s="502"/>
      <c r="E95" s="503"/>
      <c r="F95" s="503"/>
      <c r="G95" s="503"/>
      <c r="H95" s="503"/>
      <c r="I95" s="503"/>
      <c r="J95" s="503"/>
      <c r="K95" s="504"/>
      <c r="L95" s="27"/>
      <c r="M95" s="92"/>
      <c r="N95" s="119" t="str">
        <f t="shared" si="1"/>
        <v/>
      </c>
      <c r="O95" s="38"/>
      <c r="P95" s="234"/>
      <c r="Q95" s="332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7"/>
      <c r="AC95" s="227"/>
      <c r="AD95" s="227"/>
      <c r="AE95" s="227"/>
      <c r="AF95" s="227"/>
      <c r="AG95" s="318">
        <v>5714.4</v>
      </c>
      <c r="AH95" s="318">
        <v>6060.3</v>
      </c>
      <c r="AI95" s="227"/>
      <c r="AJ95" s="227"/>
      <c r="AK95" s="227"/>
      <c r="AL95" s="227"/>
      <c r="AM95" s="227"/>
      <c r="AN95" s="227"/>
      <c r="AO95" s="227"/>
      <c r="AP95" s="227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  <c r="BG95" s="225"/>
      <c r="BH95" s="225"/>
      <c r="BI95" s="225"/>
      <c r="BJ95" s="225"/>
      <c r="BK95" s="225"/>
      <c r="BL95" s="225"/>
      <c r="BM95" s="225"/>
      <c r="BN95" s="225"/>
      <c r="BO95" s="225"/>
      <c r="BP95" s="225"/>
      <c r="BQ95" s="225"/>
      <c r="BR95" s="225"/>
      <c r="BS95" s="225"/>
      <c r="BT95" s="225"/>
      <c r="BU95" s="225"/>
      <c r="BV95" s="225"/>
      <c r="BW95" s="225"/>
      <c r="BX95" s="225"/>
      <c r="BY95" s="225"/>
      <c r="BZ95" s="225"/>
      <c r="CA95" s="225"/>
      <c r="CB95" s="225"/>
      <c r="CC95" s="225"/>
      <c r="CD95" s="225"/>
      <c r="CE95" s="225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5"/>
      <c r="DE95" s="225"/>
      <c r="DF95" s="225"/>
      <c r="DG95" s="225"/>
      <c r="DH95" s="225"/>
      <c r="DI95" s="225"/>
      <c r="DJ95" s="225"/>
      <c r="DK95" s="225"/>
      <c r="DL95" s="225"/>
      <c r="DM95" s="225"/>
      <c r="DN95" s="225"/>
      <c r="DO95" s="225"/>
      <c r="DP95" s="225"/>
      <c r="DQ95" s="225"/>
      <c r="DR95" s="225"/>
      <c r="DS95" s="225"/>
      <c r="DT95" s="225"/>
      <c r="DU95" s="225"/>
      <c r="DV95" s="225"/>
      <c r="DW95" s="225"/>
      <c r="DX95" s="225"/>
      <c r="DY95" s="225"/>
      <c r="DZ95" s="225"/>
      <c r="EA95" s="225"/>
      <c r="EB95" s="225"/>
      <c r="EC95" s="225"/>
      <c r="ED95" s="225"/>
      <c r="EE95" s="225"/>
      <c r="EF95" s="225"/>
      <c r="EG95" s="225"/>
      <c r="EH95" s="225"/>
      <c r="EI95" s="225"/>
      <c r="EJ95" s="225"/>
      <c r="EK95" s="225"/>
      <c r="EL95" s="225"/>
      <c r="EM95" s="225"/>
      <c r="EN95" s="225"/>
      <c r="EO95" s="225"/>
      <c r="EP95" s="225"/>
      <c r="EQ95" s="225"/>
      <c r="ER95" s="225"/>
      <c r="ES95" s="225"/>
      <c r="ET95" s="225"/>
      <c r="EU95" s="225"/>
      <c r="EV95" s="225"/>
      <c r="EW95" s="225"/>
      <c r="EX95" s="225"/>
      <c r="EY95" s="225"/>
      <c r="EZ95" s="225"/>
      <c r="FA95" s="225"/>
      <c r="FB95" s="225"/>
      <c r="FC95" s="225"/>
      <c r="FD95" s="225"/>
      <c r="FE95" s="225"/>
      <c r="FF95" s="225"/>
      <c r="FG95" s="225"/>
      <c r="FH95" s="225"/>
      <c r="FI95" s="225"/>
      <c r="FJ95" s="225"/>
      <c r="FK95" s="225"/>
      <c r="FL95" s="225"/>
      <c r="FM95" s="225"/>
      <c r="FN95" s="225"/>
      <c r="FO95" s="225"/>
      <c r="FP95" s="225"/>
      <c r="FQ95" s="225"/>
      <c r="FR95" s="225"/>
      <c r="FS95" s="225"/>
      <c r="FT95" s="225"/>
      <c r="FU95" s="225"/>
      <c r="FV95" s="225"/>
      <c r="FW95" s="225"/>
      <c r="FX95" s="225"/>
      <c r="FY95" s="225"/>
      <c r="FZ95" s="225"/>
      <c r="GA95" s="225"/>
      <c r="GB95" s="225"/>
      <c r="GC95" s="225"/>
      <c r="GD95" s="225"/>
      <c r="GE95" s="225"/>
      <c r="GF95" s="225"/>
      <c r="GG95" s="225"/>
      <c r="GH95" s="225"/>
      <c r="GI95" s="225"/>
      <c r="GJ95" s="225"/>
      <c r="GK95" s="225"/>
      <c r="GL95" s="225"/>
      <c r="GM95" s="225"/>
      <c r="GN95" s="225"/>
      <c r="GO95" s="225"/>
      <c r="GP95" s="225"/>
      <c r="GQ95" s="225"/>
      <c r="GR95" s="225"/>
      <c r="GS95" s="225"/>
      <c r="GT95" s="225"/>
      <c r="GU95" s="225"/>
      <c r="GV95" s="225"/>
      <c r="GW95" s="225"/>
      <c r="GX95" s="225"/>
      <c r="GY95" s="225"/>
      <c r="GZ95" s="225"/>
      <c r="HA95" s="225"/>
      <c r="HB95" s="225"/>
      <c r="HC95" s="225"/>
      <c r="HD95" s="225"/>
      <c r="HE95" s="225"/>
      <c r="HF95" s="225"/>
      <c r="HG95" s="225"/>
      <c r="HH95" s="225"/>
      <c r="HI95" s="225"/>
      <c r="HJ95" s="225"/>
      <c r="HK95" s="225"/>
      <c r="HL95" s="225"/>
      <c r="HM95" s="225"/>
      <c r="HN95" s="225"/>
      <c r="HO95" s="225"/>
      <c r="HP95" s="225"/>
      <c r="HQ95" s="225"/>
      <c r="HR95" s="225"/>
      <c r="HS95" s="225"/>
      <c r="HT95" s="225"/>
      <c r="HU95" s="225"/>
      <c r="HV95" s="225"/>
      <c r="HW95" s="225"/>
      <c r="HX95" s="225"/>
      <c r="HY95" s="225"/>
      <c r="HZ95" s="225"/>
      <c r="IA95" s="225"/>
      <c r="IB95" s="225"/>
      <c r="IC95" s="225"/>
      <c r="ID95" s="225"/>
      <c r="IE95" s="225"/>
      <c r="IF95" s="225"/>
      <c r="IG95" s="225"/>
      <c r="IH95" s="225"/>
      <c r="II95" s="225"/>
      <c r="IJ95" s="225"/>
      <c r="IK95" s="225"/>
      <c r="IL95" s="225"/>
      <c r="IM95" s="225"/>
      <c r="IN95" s="225"/>
      <c r="IO95" s="225"/>
      <c r="IP95" s="225"/>
    </row>
    <row r="96" spans="1:250" ht="23.45" customHeight="1">
      <c r="A96" s="144"/>
      <c r="B96" s="198"/>
      <c r="C96" s="26"/>
      <c r="D96" s="502"/>
      <c r="E96" s="503"/>
      <c r="F96" s="503"/>
      <c r="G96" s="503"/>
      <c r="H96" s="503"/>
      <c r="I96" s="503"/>
      <c r="J96" s="503"/>
      <c r="K96" s="504"/>
      <c r="L96" s="27"/>
      <c r="M96" s="92"/>
      <c r="N96" s="119" t="str">
        <f t="shared" si="1"/>
        <v/>
      </c>
      <c r="O96" s="38"/>
      <c r="P96" s="234"/>
      <c r="Q96" s="332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5"/>
      <c r="AR96" s="225"/>
      <c r="AS96" s="225"/>
      <c r="AT96" s="225"/>
      <c r="AU96" s="225"/>
      <c r="AV96" s="225"/>
      <c r="AW96" s="225"/>
      <c r="AX96" s="225"/>
      <c r="AY96" s="225"/>
      <c r="AZ96" s="225"/>
      <c r="BA96" s="225"/>
      <c r="BB96" s="225"/>
      <c r="BC96" s="225"/>
      <c r="BD96" s="225"/>
      <c r="BE96" s="225"/>
      <c r="BF96" s="225"/>
      <c r="BG96" s="225"/>
      <c r="BH96" s="225"/>
      <c r="BI96" s="225"/>
      <c r="BJ96" s="225"/>
      <c r="BK96" s="225"/>
      <c r="BL96" s="225"/>
      <c r="BM96" s="225"/>
      <c r="BN96" s="225"/>
      <c r="BO96" s="225"/>
      <c r="BP96" s="225"/>
      <c r="BQ96" s="225"/>
      <c r="BR96" s="225"/>
      <c r="BS96" s="225"/>
      <c r="BT96" s="225"/>
      <c r="BU96" s="225"/>
      <c r="BV96" s="225"/>
      <c r="BW96" s="225"/>
      <c r="BX96" s="225"/>
      <c r="BY96" s="225"/>
      <c r="BZ96" s="225"/>
      <c r="CA96" s="225"/>
      <c r="CB96" s="225"/>
      <c r="CC96" s="225"/>
      <c r="CD96" s="225"/>
      <c r="CE96" s="225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5"/>
      <c r="DE96" s="225"/>
      <c r="DF96" s="225"/>
      <c r="DG96" s="225"/>
      <c r="DH96" s="225"/>
      <c r="DI96" s="225"/>
      <c r="DJ96" s="225"/>
      <c r="DK96" s="225"/>
      <c r="DL96" s="225"/>
      <c r="DM96" s="225"/>
      <c r="DN96" s="225"/>
      <c r="DO96" s="225"/>
      <c r="DP96" s="225"/>
      <c r="DQ96" s="225"/>
      <c r="DR96" s="225"/>
      <c r="DS96" s="225"/>
      <c r="DT96" s="225"/>
      <c r="DU96" s="225"/>
      <c r="DV96" s="225"/>
      <c r="DW96" s="225"/>
      <c r="DX96" s="225"/>
      <c r="DY96" s="225"/>
      <c r="DZ96" s="225"/>
      <c r="EA96" s="225"/>
      <c r="EB96" s="225"/>
      <c r="EC96" s="225"/>
      <c r="ED96" s="225"/>
      <c r="EE96" s="225"/>
      <c r="EF96" s="225"/>
      <c r="EG96" s="225"/>
      <c r="EH96" s="225"/>
      <c r="EI96" s="225"/>
      <c r="EJ96" s="225"/>
      <c r="EK96" s="225"/>
      <c r="EL96" s="225"/>
      <c r="EM96" s="225"/>
      <c r="EN96" s="225"/>
      <c r="EO96" s="225"/>
      <c r="EP96" s="225"/>
      <c r="EQ96" s="225"/>
      <c r="ER96" s="225"/>
      <c r="ES96" s="225"/>
      <c r="ET96" s="225"/>
      <c r="EU96" s="225"/>
      <c r="EV96" s="225"/>
      <c r="EW96" s="225"/>
      <c r="EX96" s="225"/>
      <c r="EY96" s="225"/>
      <c r="EZ96" s="225"/>
      <c r="FA96" s="225"/>
      <c r="FB96" s="225"/>
      <c r="FC96" s="225"/>
      <c r="FD96" s="225"/>
      <c r="FE96" s="225"/>
      <c r="FF96" s="225"/>
      <c r="FG96" s="225"/>
      <c r="FH96" s="225"/>
      <c r="FI96" s="225"/>
      <c r="FJ96" s="225"/>
      <c r="FK96" s="225"/>
      <c r="FL96" s="225"/>
      <c r="FM96" s="225"/>
      <c r="FN96" s="225"/>
      <c r="FO96" s="225"/>
      <c r="FP96" s="225"/>
      <c r="FQ96" s="225"/>
      <c r="FR96" s="225"/>
      <c r="FS96" s="225"/>
      <c r="FT96" s="225"/>
      <c r="FU96" s="225"/>
      <c r="FV96" s="225"/>
      <c r="FW96" s="225"/>
      <c r="FX96" s="225"/>
      <c r="FY96" s="225"/>
      <c r="FZ96" s="225"/>
      <c r="GA96" s="225"/>
      <c r="GB96" s="225"/>
      <c r="GC96" s="225"/>
      <c r="GD96" s="225"/>
      <c r="GE96" s="225"/>
      <c r="GF96" s="225"/>
      <c r="GG96" s="225"/>
      <c r="GH96" s="225"/>
      <c r="GI96" s="225"/>
      <c r="GJ96" s="225"/>
      <c r="GK96" s="225"/>
      <c r="GL96" s="225"/>
      <c r="GM96" s="225"/>
      <c r="GN96" s="225"/>
      <c r="GO96" s="225"/>
      <c r="GP96" s="225"/>
      <c r="GQ96" s="225"/>
      <c r="GR96" s="225"/>
      <c r="GS96" s="225"/>
      <c r="GT96" s="225"/>
      <c r="GU96" s="225"/>
      <c r="GV96" s="225"/>
      <c r="GW96" s="225"/>
      <c r="GX96" s="225"/>
      <c r="GY96" s="225"/>
      <c r="GZ96" s="225"/>
      <c r="HA96" s="225"/>
      <c r="HB96" s="225"/>
      <c r="HC96" s="225"/>
      <c r="HD96" s="225"/>
      <c r="HE96" s="225"/>
      <c r="HF96" s="225"/>
      <c r="HG96" s="225"/>
      <c r="HH96" s="225"/>
      <c r="HI96" s="225"/>
      <c r="HJ96" s="225"/>
      <c r="HK96" s="225"/>
      <c r="HL96" s="225"/>
      <c r="HM96" s="225"/>
      <c r="HN96" s="225"/>
      <c r="HO96" s="225"/>
      <c r="HP96" s="225"/>
      <c r="HQ96" s="225"/>
      <c r="HR96" s="225"/>
      <c r="HS96" s="225"/>
      <c r="HT96" s="225"/>
      <c r="HU96" s="225"/>
      <c r="HV96" s="225"/>
      <c r="HW96" s="225"/>
      <c r="HX96" s="225"/>
      <c r="HY96" s="225"/>
      <c r="HZ96" s="225"/>
      <c r="IA96" s="225"/>
      <c r="IB96" s="225"/>
      <c r="IC96" s="225"/>
      <c r="ID96" s="225"/>
      <c r="IE96" s="225"/>
      <c r="IF96" s="225"/>
      <c r="IG96" s="225"/>
      <c r="IH96" s="225"/>
      <c r="II96" s="225"/>
      <c r="IJ96" s="225"/>
      <c r="IK96" s="225"/>
      <c r="IL96" s="225"/>
      <c r="IM96" s="225"/>
      <c r="IN96" s="225"/>
      <c r="IO96" s="225"/>
      <c r="IP96" s="225"/>
    </row>
    <row r="97" spans="1:250" ht="23.45" customHeight="1">
      <c r="A97" s="144"/>
      <c r="B97" s="198"/>
      <c r="C97" s="26"/>
      <c r="D97" s="502"/>
      <c r="E97" s="503"/>
      <c r="F97" s="503"/>
      <c r="G97" s="503"/>
      <c r="H97" s="503"/>
      <c r="I97" s="503"/>
      <c r="J97" s="503"/>
      <c r="K97" s="504"/>
      <c r="L97" s="27"/>
      <c r="M97" s="92"/>
      <c r="N97" s="119" t="str">
        <f t="shared" si="1"/>
        <v/>
      </c>
      <c r="O97" s="38"/>
      <c r="P97" s="234"/>
      <c r="Q97" s="332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7"/>
      <c r="AC97" s="227"/>
      <c r="AD97" s="227"/>
      <c r="AE97" s="227"/>
      <c r="AF97" s="227"/>
      <c r="AG97" s="318">
        <v>474</v>
      </c>
      <c r="AH97" s="318">
        <v>502.8</v>
      </c>
      <c r="AI97" s="227"/>
      <c r="AJ97" s="227"/>
      <c r="AK97" s="227"/>
      <c r="AL97" s="227"/>
      <c r="AM97" s="227"/>
      <c r="AN97" s="227"/>
      <c r="AO97" s="227"/>
      <c r="AP97" s="227"/>
      <c r="AQ97" s="225"/>
      <c r="AR97" s="225"/>
      <c r="AS97" s="225"/>
      <c r="AT97" s="225"/>
      <c r="AU97" s="225"/>
      <c r="AV97" s="225"/>
      <c r="AW97" s="225"/>
      <c r="AX97" s="225"/>
      <c r="AY97" s="225"/>
      <c r="AZ97" s="225"/>
      <c r="BA97" s="225"/>
      <c r="BB97" s="225"/>
      <c r="BC97" s="225"/>
      <c r="BD97" s="225"/>
      <c r="BE97" s="225"/>
      <c r="BF97" s="225"/>
      <c r="BG97" s="225"/>
      <c r="BH97" s="225"/>
      <c r="BI97" s="225"/>
      <c r="BJ97" s="225"/>
      <c r="BK97" s="225"/>
      <c r="BL97" s="225"/>
      <c r="BM97" s="225"/>
      <c r="BN97" s="225"/>
      <c r="BO97" s="225"/>
      <c r="BP97" s="225"/>
      <c r="BQ97" s="225"/>
      <c r="BR97" s="225"/>
      <c r="BS97" s="225"/>
      <c r="BT97" s="225"/>
      <c r="BU97" s="225"/>
      <c r="BV97" s="225"/>
      <c r="BW97" s="225"/>
      <c r="BX97" s="225"/>
      <c r="BY97" s="225"/>
      <c r="BZ97" s="225"/>
      <c r="CA97" s="225"/>
      <c r="CB97" s="225"/>
      <c r="CC97" s="225"/>
      <c r="CD97" s="225"/>
      <c r="CE97" s="225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5"/>
      <c r="DE97" s="225"/>
      <c r="DF97" s="225"/>
      <c r="DG97" s="225"/>
      <c r="DH97" s="225"/>
      <c r="DI97" s="225"/>
      <c r="DJ97" s="225"/>
      <c r="DK97" s="225"/>
      <c r="DL97" s="225"/>
      <c r="DM97" s="225"/>
      <c r="DN97" s="225"/>
      <c r="DO97" s="225"/>
      <c r="DP97" s="225"/>
      <c r="DQ97" s="225"/>
      <c r="DR97" s="225"/>
      <c r="DS97" s="225"/>
      <c r="DT97" s="225"/>
      <c r="DU97" s="225"/>
      <c r="DV97" s="225"/>
      <c r="DW97" s="225"/>
      <c r="DX97" s="225"/>
      <c r="DY97" s="225"/>
      <c r="DZ97" s="225"/>
      <c r="EA97" s="225"/>
      <c r="EB97" s="225"/>
      <c r="EC97" s="225"/>
      <c r="ED97" s="225"/>
      <c r="EE97" s="225"/>
      <c r="EF97" s="225"/>
      <c r="EG97" s="225"/>
      <c r="EH97" s="225"/>
      <c r="EI97" s="225"/>
      <c r="EJ97" s="225"/>
      <c r="EK97" s="225"/>
      <c r="EL97" s="225"/>
      <c r="EM97" s="225"/>
      <c r="EN97" s="225"/>
      <c r="EO97" s="225"/>
      <c r="EP97" s="225"/>
      <c r="EQ97" s="225"/>
      <c r="ER97" s="225"/>
      <c r="ES97" s="225"/>
      <c r="ET97" s="225"/>
      <c r="EU97" s="225"/>
      <c r="EV97" s="225"/>
      <c r="EW97" s="225"/>
      <c r="EX97" s="225"/>
      <c r="EY97" s="225"/>
      <c r="EZ97" s="225"/>
      <c r="FA97" s="225"/>
      <c r="FB97" s="225"/>
      <c r="FC97" s="225"/>
      <c r="FD97" s="225"/>
      <c r="FE97" s="225"/>
      <c r="FF97" s="225"/>
      <c r="FG97" s="225"/>
      <c r="FH97" s="225"/>
      <c r="FI97" s="225"/>
      <c r="FJ97" s="225"/>
      <c r="FK97" s="225"/>
      <c r="FL97" s="225"/>
      <c r="FM97" s="225"/>
      <c r="FN97" s="225"/>
      <c r="FO97" s="225"/>
      <c r="FP97" s="225"/>
      <c r="FQ97" s="225"/>
      <c r="FR97" s="225"/>
      <c r="FS97" s="225"/>
      <c r="FT97" s="225"/>
      <c r="FU97" s="225"/>
      <c r="FV97" s="225"/>
      <c r="FW97" s="225"/>
      <c r="FX97" s="225"/>
      <c r="FY97" s="225"/>
      <c r="FZ97" s="225"/>
      <c r="GA97" s="225"/>
      <c r="GB97" s="225"/>
      <c r="GC97" s="225"/>
      <c r="GD97" s="225"/>
      <c r="GE97" s="225"/>
      <c r="GF97" s="225"/>
      <c r="GG97" s="225"/>
      <c r="GH97" s="225"/>
      <c r="GI97" s="225"/>
      <c r="GJ97" s="225"/>
      <c r="GK97" s="225"/>
      <c r="GL97" s="225"/>
      <c r="GM97" s="225"/>
      <c r="GN97" s="225"/>
      <c r="GO97" s="225"/>
      <c r="GP97" s="225"/>
      <c r="GQ97" s="225"/>
      <c r="GR97" s="225"/>
      <c r="GS97" s="225"/>
      <c r="GT97" s="225"/>
      <c r="GU97" s="225"/>
      <c r="GV97" s="225"/>
      <c r="GW97" s="225"/>
      <c r="GX97" s="225"/>
      <c r="GY97" s="225"/>
      <c r="GZ97" s="225"/>
      <c r="HA97" s="225"/>
      <c r="HB97" s="225"/>
      <c r="HC97" s="225"/>
      <c r="HD97" s="225"/>
      <c r="HE97" s="225"/>
      <c r="HF97" s="225"/>
      <c r="HG97" s="225"/>
      <c r="HH97" s="225"/>
      <c r="HI97" s="225"/>
      <c r="HJ97" s="225"/>
      <c r="HK97" s="225"/>
      <c r="HL97" s="225"/>
      <c r="HM97" s="225"/>
      <c r="HN97" s="225"/>
      <c r="HO97" s="225"/>
      <c r="HP97" s="225"/>
      <c r="HQ97" s="225"/>
      <c r="HR97" s="225"/>
      <c r="HS97" s="225"/>
      <c r="HT97" s="225"/>
      <c r="HU97" s="225"/>
      <c r="HV97" s="225"/>
      <c r="HW97" s="225"/>
      <c r="HX97" s="225"/>
      <c r="HY97" s="225"/>
      <c r="HZ97" s="225"/>
      <c r="IA97" s="225"/>
      <c r="IB97" s="225"/>
      <c r="IC97" s="225"/>
      <c r="ID97" s="225"/>
      <c r="IE97" s="225"/>
      <c r="IF97" s="225"/>
      <c r="IG97" s="225"/>
      <c r="IH97" s="225"/>
      <c r="II97" s="225"/>
      <c r="IJ97" s="225"/>
      <c r="IK97" s="225"/>
      <c r="IL97" s="225"/>
      <c r="IM97" s="225"/>
      <c r="IN97" s="225"/>
      <c r="IO97" s="225"/>
      <c r="IP97" s="225"/>
    </row>
    <row r="98" spans="1:250" ht="23.45" customHeight="1">
      <c r="A98" s="144"/>
      <c r="B98" s="198"/>
      <c r="C98" s="26"/>
      <c r="D98" s="502"/>
      <c r="E98" s="503"/>
      <c r="F98" s="503"/>
      <c r="G98" s="503"/>
      <c r="H98" s="503"/>
      <c r="I98" s="503"/>
      <c r="J98" s="503"/>
      <c r="K98" s="504"/>
      <c r="L98" s="27"/>
      <c r="M98" s="92"/>
      <c r="N98" s="119" t="str">
        <f t="shared" si="1"/>
        <v/>
      </c>
      <c r="O98" s="38"/>
      <c r="P98" s="234"/>
      <c r="Q98" s="332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7"/>
      <c r="AC98" s="227"/>
      <c r="AD98" s="227"/>
      <c r="AE98" s="227"/>
      <c r="AF98" s="227"/>
      <c r="AG98" s="318">
        <v>1392.9</v>
      </c>
      <c r="AH98" s="318">
        <v>1477.2</v>
      </c>
      <c r="AI98" s="227"/>
      <c r="AJ98" s="227"/>
      <c r="AK98" s="227"/>
      <c r="AL98" s="227"/>
      <c r="AM98" s="227"/>
      <c r="AN98" s="227"/>
      <c r="AO98" s="227"/>
      <c r="AP98" s="227"/>
      <c r="AQ98" s="225"/>
      <c r="AR98" s="225"/>
      <c r="AS98" s="225"/>
      <c r="AT98" s="225"/>
      <c r="AU98" s="225"/>
      <c r="AV98" s="225"/>
      <c r="AW98" s="225"/>
      <c r="AX98" s="225"/>
      <c r="AY98" s="225"/>
      <c r="AZ98" s="225"/>
      <c r="BA98" s="225"/>
      <c r="BB98" s="225"/>
      <c r="BC98" s="225"/>
      <c r="BD98" s="225"/>
      <c r="BE98" s="225"/>
      <c r="BF98" s="225"/>
      <c r="BG98" s="225"/>
      <c r="BH98" s="225"/>
      <c r="BI98" s="225"/>
      <c r="BJ98" s="225"/>
      <c r="BK98" s="225"/>
      <c r="BL98" s="225"/>
      <c r="BM98" s="225"/>
      <c r="BN98" s="225"/>
      <c r="BO98" s="225"/>
      <c r="BP98" s="225"/>
      <c r="BQ98" s="225"/>
      <c r="BR98" s="225"/>
      <c r="BS98" s="225"/>
      <c r="BT98" s="225"/>
      <c r="BU98" s="225"/>
      <c r="BV98" s="225"/>
      <c r="BW98" s="225"/>
      <c r="BX98" s="225"/>
      <c r="BY98" s="225"/>
      <c r="BZ98" s="225"/>
      <c r="CA98" s="225"/>
      <c r="CB98" s="225"/>
      <c r="CC98" s="225"/>
      <c r="CD98" s="225"/>
      <c r="CE98" s="225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5"/>
      <c r="DE98" s="225"/>
      <c r="DF98" s="225"/>
      <c r="DG98" s="225"/>
      <c r="DH98" s="225"/>
      <c r="DI98" s="225"/>
      <c r="DJ98" s="225"/>
      <c r="DK98" s="225"/>
      <c r="DL98" s="225"/>
      <c r="DM98" s="225"/>
      <c r="DN98" s="225"/>
      <c r="DO98" s="225"/>
      <c r="DP98" s="225"/>
      <c r="DQ98" s="225"/>
      <c r="DR98" s="225"/>
      <c r="DS98" s="225"/>
      <c r="DT98" s="225"/>
      <c r="DU98" s="225"/>
      <c r="DV98" s="225"/>
      <c r="DW98" s="225"/>
      <c r="DX98" s="225"/>
      <c r="DY98" s="225"/>
      <c r="DZ98" s="225"/>
      <c r="EA98" s="225"/>
      <c r="EB98" s="225"/>
      <c r="EC98" s="225"/>
      <c r="ED98" s="225"/>
      <c r="EE98" s="225"/>
      <c r="EF98" s="225"/>
      <c r="EG98" s="225"/>
      <c r="EH98" s="225"/>
      <c r="EI98" s="225"/>
      <c r="EJ98" s="225"/>
      <c r="EK98" s="225"/>
      <c r="EL98" s="225"/>
      <c r="EM98" s="225"/>
      <c r="EN98" s="225"/>
      <c r="EO98" s="225"/>
      <c r="EP98" s="225"/>
      <c r="EQ98" s="225"/>
      <c r="ER98" s="225"/>
      <c r="ES98" s="225"/>
      <c r="ET98" s="225"/>
      <c r="EU98" s="225"/>
      <c r="EV98" s="225"/>
      <c r="EW98" s="225"/>
      <c r="EX98" s="225"/>
      <c r="EY98" s="225"/>
      <c r="EZ98" s="225"/>
      <c r="FA98" s="225"/>
      <c r="FB98" s="225"/>
      <c r="FC98" s="225"/>
      <c r="FD98" s="225"/>
      <c r="FE98" s="225"/>
      <c r="FF98" s="225"/>
      <c r="FG98" s="225"/>
      <c r="FH98" s="225"/>
      <c r="FI98" s="225"/>
      <c r="FJ98" s="225"/>
      <c r="FK98" s="225"/>
      <c r="FL98" s="225"/>
      <c r="FM98" s="225"/>
      <c r="FN98" s="225"/>
      <c r="FO98" s="225"/>
      <c r="FP98" s="225"/>
      <c r="FQ98" s="225"/>
      <c r="FR98" s="225"/>
      <c r="FS98" s="225"/>
      <c r="FT98" s="225"/>
      <c r="FU98" s="225"/>
      <c r="FV98" s="225"/>
      <c r="FW98" s="225"/>
      <c r="FX98" s="225"/>
      <c r="FY98" s="225"/>
      <c r="FZ98" s="225"/>
      <c r="GA98" s="225"/>
      <c r="GB98" s="225"/>
      <c r="GC98" s="225"/>
      <c r="GD98" s="225"/>
      <c r="GE98" s="225"/>
      <c r="GF98" s="225"/>
      <c r="GG98" s="225"/>
      <c r="GH98" s="225"/>
      <c r="GI98" s="225"/>
      <c r="GJ98" s="225"/>
      <c r="GK98" s="225"/>
      <c r="GL98" s="225"/>
      <c r="GM98" s="225"/>
      <c r="GN98" s="225"/>
      <c r="GO98" s="225"/>
      <c r="GP98" s="225"/>
      <c r="GQ98" s="225"/>
      <c r="GR98" s="225"/>
      <c r="GS98" s="225"/>
      <c r="GT98" s="225"/>
      <c r="GU98" s="225"/>
      <c r="GV98" s="225"/>
      <c r="GW98" s="225"/>
      <c r="GX98" s="225"/>
      <c r="GY98" s="225"/>
      <c r="GZ98" s="225"/>
      <c r="HA98" s="225"/>
      <c r="HB98" s="225"/>
      <c r="HC98" s="225"/>
      <c r="HD98" s="225"/>
      <c r="HE98" s="225"/>
      <c r="HF98" s="225"/>
      <c r="HG98" s="225"/>
      <c r="HH98" s="225"/>
      <c r="HI98" s="225"/>
      <c r="HJ98" s="225"/>
      <c r="HK98" s="225"/>
      <c r="HL98" s="225"/>
      <c r="HM98" s="225"/>
      <c r="HN98" s="225"/>
      <c r="HO98" s="225"/>
      <c r="HP98" s="225"/>
      <c r="HQ98" s="225"/>
      <c r="HR98" s="225"/>
      <c r="HS98" s="225"/>
      <c r="HT98" s="225"/>
      <c r="HU98" s="225"/>
      <c r="HV98" s="225"/>
      <c r="HW98" s="225"/>
      <c r="HX98" s="225"/>
      <c r="HY98" s="225"/>
      <c r="HZ98" s="225"/>
      <c r="IA98" s="225"/>
      <c r="IB98" s="225"/>
      <c r="IC98" s="225"/>
      <c r="ID98" s="225"/>
      <c r="IE98" s="225"/>
      <c r="IF98" s="225"/>
      <c r="IG98" s="225"/>
      <c r="IH98" s="225"/>
      <c r="II98" s="225"/>
      <c r="IJ98" s="225"/>
      <c r="IK98" s="225"/>
      <c r="IL98" s="225"/>
      <c r="IM98" s="225"/>
      <c r="IN98" s="225"/>
      <c r="IO98" s="225"/>
      <c r="IP98" s="225"/>
    </row>
    <row r="99" spans="1:250" ht="23.45" customHeight="1">
      <c r="A99" s="144"/>
      <c r="B99" s="198"/>
      <c r="C99" s="26"/>
      <c r="D99" s="502"/>
      <c r="E99" s="503"/>
      <c r="F99" s="503"/>
      <c r="G99" s="503"/>
      <c r="H99" s="503"/>
      <c r="I99" s="503"/>
      <c r="J99" s="503"/>
      <c r="K99" s="504"/>
      <c r="L99" s="27"/>
      <c r="M99" s="92"/>
      <c r="N99" s="119" t="str">
        <f t="shared" si="1"/>
        <v/>
      </c>
      <c r="O99" s="38"/>
      <c r="P99" s="234"/>
      <c r="Q99" s="332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7"/>
      <c r="AC99" s="227"/>
      <c r="AD99" s="227"/>
      <c r="AE99" s="227"/>
      <c r="AF99" s="227"/>
      <c r="AG99" s="318">
        <v>2053.1999999999998</v>
      </c>
      <c r="AH99" s="318">
        <v>2177.6999999999998</v>
      </c>
      <c r="AI99" s="227"/>
      <c r="AJ99" s="227"/>
      <c r="AK99" s="227"/>
      <c r="AL99" s="227"/>
      <c r="AM99" s="227"/>
      <c r="AN99" s="227"/>
      <c r="AO99" s="227"/>
      <c r="AP99" s="227"/>
      <c r="AQ99" s="225"/>
      <c r="AR99" s="225"/>
      <c r="AS99" s="225"/>
      <c r="AT99" s="225"/>
      <c r="AU99" s="225"/>
      <c r="AV99" s="225"/>
      <c r="AW99" s="225"/>
      <c r="AX99" s="225"/>
      <c r="AY99" s="225"/>
      <c r="AZ99" s="225"/>
      <c r="BA99" s="225"/>
      <c r="BB99" s="225"/>
      <c r="BC99" s="225"/>
      <c r="BD99" s="225"/>
      <c r="BE99" s="225"/>
      <c r="BF99" s="225"/>
      <c r="BG99" s="225"/>
      <c r="BH99" s="225"/>
      <c r="BI99" s="225"/>
      <c r="BJ99" s="225"/>
      <c r="BK99" s="225"/>
      <c r="BL99" s="225"/>
      <c r="BM99" s="225"/>
      <c r="BN99" s="225"/>
      <c r="BO99" s="225"/>
      <c r="BP99" s="225"/>
      <c r="BQ99" s="225"/>
      <c r="BR99" s="225"/>
      <c r="BS99" s="225"/>
      <c r="BT99" s="225"/>
      <c r="BU99" s="225"/>
      <c r="BV99" s="225"/>
      <c r="BW99" s="225"/>
      <c r="BX99" s="225"/>
      <c r="BY99" s="225"/>
      <c r="BZ99" s="225"/>
      <c r="CA99" s="225"/>
      <c r="CB99" s="225"/>
      <c r="CC99" s="225"/>
      <c r="CD99" s="225"/>
      <c r="CE99" s="225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5"/>
      <c r="DE99" s="225"/>
      <c r="DF99" s="225"/>
      <c r="DG99" s="225"/>
      <c r="DH99" s="225"/>
      <c r="DI99" s="225"/>
      <c r="DJ99" s="225"/>
      <c r="DK99" s="225"/>
      <c r="DL99" s="225"/>
      <c r="DM99" s="225"/>
      <c r="DN99" s="225"/>
      <c r="DO99" s="225"/>
      <c r="DP99" s="225"/>
      <c r="DQ99" s="225"/>
      <c r="DR99" s="225"/>
      <c r="DS99" s="225"/>
      <c r="DT99" s="225"/>
      <c r="DU99" s="225"/>
      <c r="DV99" s="225"/>
      <c r="DW99" s="225"/>
      <c r="DX99" s="225"/>
      <c r="DY99" s="225"/>
      <c r="DZ99" s="225"/>
      <c r="EA99" s="225"/>
      <c r="EB99" s="225"/>
      <c r="EC99" s="225"/>
      <c r="ED99" s="225"/>
      <c r="EE99" s="225"/>
      <c r="EF99" s="225"/>
      <c r="EG99" s="225"/>
      <c r="EH99" s="225"/>
      <c r="EI99" s="225"/>
      <c r="EJ99" s="225"/>
      <c r="EK99" s="225"/>
      <c r="EL99" s="225"/>
      <c r="EM99" s="225"/>
      <c r="EN99" s="225"/>
      <c r="EO99" s="225"/>
      <c r="EP99" s="225"/>
      <c r="EQ99" s="225"/>
      <c r="ER99" s="225"/>
      <c r="ES99" s="225"/>
      <c r="ET99" s="225"/>
      <c r="EU99" s="225"/>
      <c r="EV99" s="225"/>
      <c r="EW99" s="225"/>
      <c r="EX99" s="225"/>
      <c r="EY99" s="225"/>
      <c r="EZ99" s="225"/>
      <c r="FA99" s="225"/>
      <c r="FB99" s="225"/>
      <c r="FC99" s="225"/>
      <c r="FD99" s="225"/>
      <c r="FE99" s="225"/>
      <c r="FF99" s="225"/>
      <c r="FG99" s="225"/>
      <c r="FH99" s="225"/>
      <c r="FI99" s="225"/>
      <c r="FJ99" s="225"/>
      <c r="FK99" s="225"/>
      <c r="FL99" s="225"/>
      <c r="FM99" s="225"/>
      <c r="FN99" s="225"/>
      <c r="FO99" s="225"/>
      <c r="FP99" s="225"/>
      <c r="FQ99" s="225"/>
      <c r="FR99" s="225"/>
      <c r="FS99" s="225"/>
      <c r="FT99" s="225"/>
      <c r="FU99" s="225"/>
      <c r="FV99" s="225"/>
      <c r="FW99" s="225"/>
      <c r="FX99" s="225"/>
      <c r="FY99" s="225"/>
      <c r="FZ99" s="225"/>
      <c r="GA99" s="225"/>
      <c r="GB99" s="225"/>
      <c r="GC99" s="225"/>
      <c r="GD99" s="225"/>
      <c r="GE99" s="225"/>
      <c r="GF99" s="225"/>
      <c r="GG99" s="225"/>
      <c r="GH99" s="225"/>
      <c r="GI99" s="225"/>
      <c r="GJ99" s="225"/>
      <c r="GK99" s="225"/>
      <c r="GL99" s="225"/>
      <c r="GM99" s="225"/>
      <c r="GN99" s="225"/>
      <c r="GO99" s="225"/>
      <c r="GP99" s="225"/>
      <c r="GQ99" s="225"/>
      <c r="GR99" s="225"/>
      <c r="GS99" s="225"/>
      <c r="GT99" s="225"/>
      <c r="GU99" s="225"/>
      <c r="GV99" s="225"/>
      <c r="GW99" s="225"/>
      <c r="GX99" s="225"/>
      <c r="GY99" s="225"/>
      <c r="GZ99" s="225"/>
      <c r="HA99" s="225"/>
      <c r="HB99" s="225"/>
      <c r="HC99" s="225"/>
      <c r="HD99" s="225"/>
      <c r="HE99" s="225"/>
      <c r="HF99" s="225"/>
      <c r="HG99" s="225"/>
      <c r="HH99" s="225"/>
      <c r="HI99" s="225"/>
      <c r="HJ99" s="225"/>
      <c r="HK99" s="225"/>
      <c r="HL99" s="225"/>
      <c r="HM99" s="225"/>
      <c r="HN99" s="225"/>
      <c r="HO99" s="225"/>
      <c r="HP99" s="225"/>
      <c r="HQ99" s="225"/>
      <c r="HR99" s="225"/>
      <c r="HS99" s="225"/>
      <c r="HT99" s="225"/>
      <c r="HU99" s="225"/>
      <c r="HV99" s="225"/>
      <c r="HW99" s="225"/>
      <c r="HX99" s="225"/>
      <c r="HY99" s="225"/>
      <c r="HZ99" s="225"/>
      <c r="IA99" s="225"/>
      <c r="IB99" s="225"/>
      <c r="IC99" s="225"/>
      <c r="ID99" s="225"/>
      <c r="IE99" s="225"/>
      <c r="IF99" s="225"/>
      <c r="IG99" s="225"/>
      <c r="IH99" s="225"/>
      <c r="II99" s="225"/>
      <c r="IJ99" s="225"/>
      <c r="IK99" s="225"/>
      <c r="IL99" s="225"/>
      <c r="IM99" s="225"/>
      <c r="IN99" s="225"/>
      <c r="IO99" s="225"/>
      <c r="IP99" s="225"/>
    </row>
    <row r="100" spans="1:250" ht="23.45" customHeight="1">
      <c r="A100" s="144"/>
      <c r="B100" s="198"/>
      <c r="C100" s="26"/>
      <c r="D100" s="502"/>
      <c r="E100" s="503"/>
      <c r="F100" s="503"/>
      <c r="G100" s="503"/>
      <c r="H100" s="503"/>
      <c r="I100" s="503"/>
      <c r="J100" s="503"/>
      <c r="K100" s="504"/>
      <c r="L100" s="27"/>
      <c r="M100" s="92"/>
      <c r="N100" s="119" t="str">
        <f t="shared" si="1"/>
        <v/>
      </c>
      <c r="O100" s="38"/>
      <c r="P100" s="234"/>
      <c r="Q100" s="332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7"/>
      <c r="AC100" s="227"/>
      <c r="AD100" s="227"/>
      <c r="AE100" s="227"/>
      <c r="AF100" s="227"/>
      <c r="AG100" s="319">
        <v>5028</v>
      </c>
      <c r="AH100" s="318">
        <v>5333.4</v>
      </c>
      <c r="AI100" s="227"/>
      <c r="AJ100" s="227"/>
      <c r="AK100" s="227"/>
      <c r="AL100" s="227"/>
      <c r="AM100" s="227"/>
      <c r="AN100" s="227"/>
      <c r="AO100" s="227"/>
      <c r="AP100" s="227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5"/>
      <c r="DE100" s="225"/>
      <c r="DF100" s="225"/>
      <c r="DG100" s="225"/>
      <c r="DH100" s="225"/>
      <c r="DI100" s="225"/>
      <c r="DJ100" s="225"/>
      <c r="DK100" s="225"/>
      <c r="DL100" s="225"/>
      <c r="DM100" s="225"/>
      <c r="DN100" s="225"/>
      <c r="DO100" s="225"/>
      <c r="DP100" s="225"/>
      <c r="DQ100" s="225"/>
      <c r="DR100" s="225"/>
      <c r="DS100" s="225"/>
      <c r="DT100" s="225"/>
      <c r="DU100" s="225"/>
      <c r="DV100" s="225"/>
      <c r="DW100" s="225"/>
      <c r="DX100" s="225"/>
      <c r="DY100" s="225"/>
      <c r="DZ100" s="225"/>
      <c r="EA100" s="225"/>
      <c r="EB100" s="225"/>
      <c r="EC100" s="225"/>
      <c r="ED100" s="225"/>
      <c r="EE100" s="225"/>
      <c r="EF100" s="225"/>
      <c r="EG100" s="225"/>
      <c r="EH100" s="225"/>
      <c r="EI100" s="225"/>
      <c r="EJ100" s="225"/>
      <c r="EK100" s="225"/>
      <c r="EL100" s="225"/>
      <c r="EM100" s="225"/>
      <c r="EN100" s="225"/>
      <c r="EO100" s="225"/>
      <c r="EP100" s="225"/>
      <c r="EQ100" s="225"/>
      <c r="ER100" s="225"/>
      <c r="ES100" s="225"/>
      <c r="ET100" s="225"/>
      <c r="EU100" s="225"/>
      <c r="EV100" s="225"/>
      <c r="EW100" s="225"/>
      <c r="EX100" s="225"/>
      <c r="EY100" s="225"/>
      <c r="EZ100" s="225"/>
      <c r="FA100" s="225"/>
      <c r="FB100" s="225"/>
      <c r="FC100" s="225"/>
      <c r="FD100" s="225"/>
      <c r="FE100" s="225"/>
      <c r="FF100" s="225"/>
      <c r="FG100" s="225"/>
      <c r="FH100" s="225"/>
      <c r="FI100" s="225"/>
      <c r="FJ100" s="225"/>
      <c r="FK100" s="225"/>
      <c r="FL100" s="225"/>
      <c r="FM100" s="225"/>
      <c r="FN100" s="225"/>
      <c r="FO100" s="225"/>
      <c r="FP100" s="225"/>
      <c r="FQ100" s="225"/>
      <c r="FR100" s="225"/>
      <c r="FS100" s="225"/>
      <c r="FT100" s="225"/>
      <c r="FU100" s="225"/>
      <c r="FV100" s="225"/>
      <c r="FW100" s="225"/>
      <c r="FX100" s="225"/>
      <c r="FY100" s="225"/>
      <c r="FZ100" s="225"/>
      <c r="GA100" s="225"/>
      <c r="GB100" s="225"/>
      <c r="GC100" s="225"/>
      <c r="GD100" s="225"/>
      <c r="GE100" s="225"/>
      <c r="GF100" s="225"/>
      <c r="GG100" s="225"/>
      <c r="GH100" s="225"/>
      <c r="GI100" s="225"/>
      <c r="GJ100" s="225"/>
      <c r="GK100" s="225"/>
      <c r="GL100" s="225"/>
      <c r="GM100" s="225"/>
      <c r="GN100" s="225"/>
      <c r="GO100" s="225"/>
      <c r="GP100" s="225"/>
      <c r="GQ100" s="225"/>
      <c r="GR100" s="225"/>
      <c r="GS100" s="225"/>
      <c r="GT100" s="225"/>
      <c r="GU100" s="225"/>
      <c r="GV100" s="225"/>
      <c r="GW100" s="225"/>
      <c r="GX100" s="225"/>
      <c r="GY100" s="225"/>
      <c r="GZ100" s="225"/>
      <c r="HA100" s="225"/>
      <c r="HB100" s="225"/>
      <c r="HC100" s="225"/>
      <c r="HD100" s="225"/>
      <c r="HE100" s="225"/>
      <c r="HF100" s="225"/>
      <c r="HG100" s="225"/>
      <c r="HH100" s="225"/>
      <c r="HI100" s="225"/>
      <c r="HJ100" s="225"/>
      <c r="HK100" s="225"/>
      <c r="HL100" s="225"/>
      <c r="HM100" s="225"/>
      <c r="HN100" s="225"/>
      <c r="HO100" s="225"/>
      <c r="HP100" s="225"/>
      <c r="HQ100" s="225"/>
      <c r="HR100" s="225"/>
      <c r="HS100" s="225"/>
      <c r="HT100" s="225"/>
      <c r="HU100" s="225"/>
      <c r="HV100" s="225"/>
      <c r="HW100" s="225"/>
      <c r="HX100" s="225"/>
      <c r="HY100" s="225"/>
      <c r="HZ100" s="225"/>
      <c r="IA100" s="225"/>
      <c r="IB100" s="225"/>
      <c r="IC100" s="225"/>
      <c r="ID100" s="225"/>
      <c r="IE100" s="225"/>
      <c r="IF100" s="225"/>
      <c r="IG100" s="225"/>
      <c r="IH100" s="225"/>
      <c r="II100" s="225"/>
      <c r="IJ100" s="225"/>
      <c r="IK100" s="225"/>
      <c r="IL100" s="225"/>
      <c r="IM100" s="225"/>
      <c r="IN100" s="225"/>
      <c r="IO100" s="225"/>
      <c r="IP100" s="225"/>
    </row>
    <row r="101" spans="1:250" ht="23.45" customHeight="1">
      <c r="A101" s="144"/>
      <c r="B101" s="198"/>
      <c r="C101" s="26"/>
      <c r="D101" s="502"/>
      <c r="E101" s="503"/>
      <c r="F101" s="503"/>
      <c r="G101" s="503"/>
      <c r="H101" s="503"/>
      <c r="I101" s="503"/>
      <c r="J101" s="503"/>
      <c r="K101" s="504"/>
      <c r="L101" s="27"/>
      <c r="M101" s="92"/>
      <c r="N101" s="119" t="str">
        <f t="shared" si="1"/>
        <v/>
      </c>
      <c r="O101" s="38"/>
      <c r="P101" s="234"/>
      <c r="Q101" s="332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5"/>
      <c r="DE101" s="225"/>
      <c r="DF101" s="225"/>
      <c r="DG101" s="225"/>
      <c r="DH101" s="225"/>
      <c r="DI101" s="225"/>
      <c r="DJ101" s="225"/>
      <c r="DK101" s="225"/>
      <c r="DL101" s="225"/>
      <c r="DM101" s="225"/>
      <c r="DN101" s="225"/>
      <c r="DO101" s="225"/>
      <c r="DP101" s="225"/>
      <c r="DQ101" s="225"/>
      <c r="DR101" s="225"/>
      <c r="DS101" s="225"/>
      <c r="DT101" s="225"/>
      <c r="DU101" s="225"/>
      <c r="DV101" s="225"/>
      <c r="DW101" s="225"/>
      <c r="DX101" s="225"/>
      <c r="DY101" s="225"/>
      <c r="DZ101" s="225"/>
      <c r="EA101" s="225"/>
      <c r="EB101" s="225"/>
      <c r="EC101" s="225"/>
      <c r="ED101" s="225"/>
      <c r="EE101" s="225"/>
      <c r="EF101" s="225"/>
      <c r="EG101" s="225"/>
      <c r="EH101" s="225"/>
      <c r="EI101" s="225"/>
      <c r="EJ101" s="225"/>
      <c r="EK101" s="225"/>
      <c r="EL101" s="225"/>
      <c r="EM101" s="225"/>
      <c r="EN101" s="225"/>
      <c r="EO101" s="225"/>
      <c r="EP101" s="225"/>
      <c r="EQ101" s="225"/>
      <c r="ER101" s="225"/>
      <c r="ES101" s="225"/>
      <c r="ET101" s="225"/>
      <c r="EU101" s="225"/>
      <c r="EV101" s="225"/>
      <c r="EW101" s="225"/>
      <c r="EX101" s="225"/>
      <c r="EY101" s="225"/>
      <c r="EZ101" s="225"/>
      <c r="FA101" s="225"/>
      <c r="FB101" s="225"/>
      <c r="FC101" s="225"/>
      <c r="FD101" s="225"/>
      <c r="FE101" s="225"/>
      <c r="FF101" s="225"/>
      <c r="FG101" s="225"/>
      <c r="FH101" s="225"/>
      <c r="FI101" s="225"/>
      <c r="FJ101" s="225"/>
      <c r="FK101" s="225"/>
      <c r="FL101" s="225"/>
      <c r="FM101" s="225"/>
      <c r="FN101" s="225"/>
      <c r="FO101" s="225"/>
      <c r="FP101" s="225"/>
      <c r="FQ101" s="225"/>
      <c r="FR101" s="225"/>
      <c r="FS101" s="225"/>
      <c r="FT101" s="225"/>
      <c r="FU101" s="225"/>
      <c r="FV101" s="225"/>
      <c r="FW101" s="225"/>
      <c r="FX101" s="225"/>
      <c r="FY101" s="225"/>
      <c r="FZ101" s="225"/>
      <c r="GA101" s="225"/>
      <c r="GB101" s="225"/>
      <c r="GC101" s="225"/>
      <c r="GD101" s="225"/>
      <c r="GE101" s="225"/>
      <c r="GF101" s="225"/>
      <c r="GG101" s="225"/>
      <c r="GH101" s="225"/>
      <c r="GI101" s="225"/>
      <c r="GJ101" s="225"/>
      <c r="GK101" s="225"/>
      <c r="GL101" s="225"/>
      <c r="GM101" s="225"/>
      <c r="GN101" s="225"/>
      <c r="GO101" s="225"/>
      <c r="GP101" s="225"/>
      <c r="GQ101" s="225"/>
      <c r="GR101" s="225"/>
      <c r="GS101" s="225"/>
      <c r="GT101" s="225"/>
      <c r="GU101" s="225"/>
      <c r="GV101" s="225"/>
      <c r="GW101" s="225"/>
      <c r="GX101" s="225"/>
      <c r="GY101" s="225"/>
      <c r="GZ101" s="225"/>
      <c r="HA101" s="225"/>
      <c r="HB101" s="225"/>
      <c r="HC101" s="225"/>
      <c r="HD101" s="225"/>
      <c r="HE101" s="225"/>
      <c r="HF101" s="225"/>
      <c r="HG101" s="225"/>
      <c r="HH101" s="225"/>
      <c r="HI101" s="225"/>
      <c r="HJ101" s="225"/>
      <c r="HK101" s="225"/>
      <c r="HL101" s="225"/>
      <c r="HM101" s="225"/>
      <c r="HN101" s="225"/>
      <c r="HO101" s="225"/>
      <c r="HP101" s="225"/>
      <c r="HQ101" s="225"/>
      <c r="HR101" s="225"/>
      <c r="HS101" s="225"/>
      <c r="HT101" s="225"/>
      <c r="HU101" s="225"/>
      <c r="HV101" s="225"/>
      <c r="HW101" s="225"/>
      <c r="HX101" s="225"/>
      <c r="HY101" s="225"/>
      <c r="HZ101" s="225"/>
      <c r="IA101" s="225"/>
      <c r="IB101" s="225"/>
      <c r="IC101" s="225"/>
      <c r="ID101" s="225"/>
      <c r="IE101" s="225"/>
      <c r="IF101" s="225"/>
      <c r="IG101" s="225"/>
      <c r="IH101" s="225"/>
      <c r="II101" s="225"/>
      <c r="IJ101" s="225"/>
      <c r="IK101" s="225"/>
      <c r="IL101" s="225"/>
      <c r="IM101" s="225"/>
      <c r="IN101" s="225"/>
      <c r="IO101" s="225"/>
      <c r="IP101" s="225"/>
    </row>
    <row r="102" spans="1:250" ht="23.45" customHeight="1">
      <c r="A102" s="144"/>
      <c r="B102" s="198"/>
      <c r="C102" s="26"/>
      <c r="D102" s="502"/>
      <c r="E102" s="503"/>
      <c r="F102" s="503"/>
      <c r="G102" s="503"/>
      <c r="H102" s="503"/>
      <c r="I102" s="503"/>
      <c r="J102" s="503"/>
      <c r="K102" s="504"/>
      <c r="L102" s="27"/>
      <c r="M102" s="92"/>
      <c r="N102" s="119" t="str">
        <f t="shared" si="1"/>
        <v/>
      </c>
      <c r="O102" s="38"/>
      <c r="P102" s="234"/>
      <c r="Q102" s="332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5"/>
      <c r="AR102" s="225"/>
      <c r="AS102" s="225"/>
      <c r="AT102" s="225"/>
      <c r="AU102" s="225"/>
      <c r="AV102" s="225"/>
      <c r="AW102" s="225"/>
      <c r="AX102" s="225"/>
      <c r="AY102" s="225"/>
      <c r="AZ102" s="225"/>
      <c r="BA102" s="225"/>
      <c r="BB102" s="225"/>
      <c r="BC102" s="225"/>
      <c r="BD102" s="225"/>
      <c r="BE102" s="225"/>
      <c r="BF102" s="225"/>
      <c r="BG102" s="225"/>
      <c r="BH102" s="225"/>
      <c r="BI102" s="225"/>
      <c r="BJ102" s="225"/>
      <c r="BK102" s="225"/>
      <c r="BL102" s="225"/>
      <c r="BM102" s="225"/>
      <c r="BN102" s="225"/>
      <c r="BO102" s="225"/>
      <c r="BP102" s="225"/>
      <c r="BQ102" s="225"/>
      <c r="BR102" s="225"/>
      <c r="BS102" s="225"/>
      <c r="BT102" s="225"/>
      <c r="BU102" s="225"/>
      <c r="BV102" s="225"/>
      <c r="BW102" s="225"/>
      <c r="BX102" s="225"/>
      <c r="BY102" s="225"/>
      <c r="BZ102" s="225"/>
      <c r="CA102" s="225"/>
      <c r="CB102" s="225"/>
      <c r="CC102" s="225"/>
      <c r="CD102" s="225"/>
      <c r="CE102" s="225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5"/>
      <c r="DE102" s="225"/>
      <c r="DF102" s="225"/>
      <c r="DG102" s="225"/>
      <c r="DH102" s="225"/>
      <c r="DI102" s="225"/>
      <c r="DJ102" s="225"/>
      <c r="DK102" s="225"/>
      <c r="DL102" s="225"/>
      <c r="DM102" s="225"/>
      <c r="DN102" s="225"/>
      <c r="DO102" s="225"/>
      <c r="DP102" s="225"/>
      <c r="DQ102" s="225"/>
      <c r="DR102" s="225"/>
      <c r="DS102" s="225"/>
      <c r="DT102" s="225"/>
      <c r="DU102" s="225"/>
      <c r="DV102" s="225"/>
      <c r="DW102" s="225"/>
      <c r="DX102" s="225"/>
      <c r="DY102" s="225"/>
      <c r="DZ102" s="225"/>
      <c r="EA102" s="225"/>
      <c r="EB102" s="225"/>
      <c r="EC102" s="225"/>
      <c r="ED102" s="225"/>
      <c r="EE102" s="225"/>
      <c r="EF102" s="225"/>
      <c r="EG102" s="225"/>
      <c r="EH102" s="225"/>
      <c r="EI102" s="225"/>
      <c r="EJ102" s="225"/>
      <c r="EK102" s="225"/>
      <c r="EL102" s="225"/>
      <c r="EM102" s="225"/>
      <c r="EN102" s="225"/>
      <c r="EO102" s="225"/>
      <c r="EP102" s="225"/>
      <c r="EQ102" s="225"/>
      <c r="ER102" s="225"/>
      <c r="ES102" s="225"/>
      <c r="ET102" s="225"/>
      <c r="EU102" s="225"/>
      <c r="EV102" s="225"/>
      <c r="EW102" s="225"/>
      <c r="EX102" s="225"/>
      <c r="EY102" s="225"/>
      <c r="EZ102" s="225"/>
      <c r="FA102" s="225"/>
      <c r="FB102" s="225"/>
      <c r="FC102" s="225"/>
      <c r="FD102" s="225"/>
      <c r="FE102" s="225"/>
      <c r="FF102" s="225"/>
      <c r="FG102" s="225"/>
      <c r="FH102" s="225"/>
      <c r="FI102" s="225"/>
      <c r="FJ102" s="225"/>
      <c r="FK102" s="225"/>
      <c r="FL102" s="225"/>
      <c r="FM102" s="225"/>
      <c r="FN102" s="225"/>
      <c r="FO102" s="225"/>
      <c r="FP102" s="225"/>
      <c r="FQ102" s="225"/>
      <c r="FR102" s="225"/>
      <c r="FS102" s="225"/>
      <c r="FT102" s="225"/>
      <c r="FU102" s="225"/>
      <c r="FV102" s="225"/>
      <c r="FW102" s="225"/>
      <c r="FX102" s="225"/>
      <c r="FY102" s="225"/>
      <c r="FZ102" s="225"/>
      <c r="GA102" s="225"/>
      <c r="GB102" s="225"/>
      <c r="GC102" s="225"/>
      <c r="GD102" s="225"/>
      <c r="GE102" s="225"/>
      <c r="GF102" s="225"/>
      <c r="GG102" s="225"/>
      <c r="GH102" s="225"/>
      <c r="GI102" s="225"/>
      <c r="GJ102" s="225"/>
      <c r="GK102" s="225"/>
      <c r="GL102" s="225"/>
      <c r="GM102" s="225"/>
      <c r="GN102" s="225"/>
      <c r="GO102" s="225"/>
      <c r="GP102" s="225"/>
      <c r="GQ102" s="225"/>
      <c r="GR102" s="225"/>
      <c r="GS102" s="225"/>
      <c r="GT102" s="225"/>
      <c r="GU102" s="225"/>
      <c r="GV102" s="225"/>
      <c r="GW102" s="225"/>
      <c r="GX102" s="225"/>
      <c r="GY102" s="225"/>
      <c r="GZ102" s="225"/>
      <c r="HA102" s="225"/>
      <c r="HB102" s="225"/>
      <c r="HC102" s="225"/>
      <c r="HD102" s="225"/>
      <c r="HE102" s="225"/>
      <c r="HF102" s="225"/>
      <c r="HG102" s="225"/>
      <c r="HH102" s="225"/>
      <c r="HI102" s="225"/>
      <c r="HJ102" s="225"/>
      <c r="HK102" s="225"/>
      <c r="HL102" s="225"/>
      <c r="HM102" s="225"/>
      <c r="HN102" s="225"/>
      <c r="HO102" s="225"/>
      <c r="HP102" s="225"/>
      <c r="HQ102" s="225"/>
      <c r="HR102" s="225"/>
      <c r="HS102" s="225"/>
      <c r="HT102" s="225"/>
      <c r="HU102" s="225"/>
      <c r="HV102" s="225"/>
      <c r="HW102" s="225"/>
      <c r="HX102" s="225"/>
      <c r="HY102" s="225"/>
      <c r="HZ102" s="225"/>
      <c r="IA102" s="225"/>
      <c r="IB102" s="225"/>
      <c r="IC102" s="225"/>
      <c r="ID102" s="225"/>
      <c r="IE102" s="225"/>
      <c r="IF102" s="225"/>
      <c r="IG102" s="225"/>
      <c r="IH102" s="225"/>
      <c r="II102" s="225"/>
      <c r="IJ102" s="225"/>
      <c r="IK102" s="225"/>
      <c r="IL102" s="225"/>
      <c r="IM102" s="225"/>
      <c r="IN102" s="225"/>
      <c r="IO102" s="225"/>
      <c r="IP102" s="225"/>
    </row>
    <row r="103" spans="1:250" ht="23.45" customHeight="1">
      <c r="A103" s="144"/>
      <c r="B103" s="198"/>
      <c r="C103" s="26"/>
      <c r="D103" s="502"/>
      <c r="E103" s="503"/>
      <c r="F103" s="503"/>
      <c r="G103" s="503"/>
      <c r="H103" s="503"/>
      <c r="I103" s="503"/>
      <c r="J103" s="503"/>
      <c r="K103" s="504"/>
      <c r="L103" s="27"/>
      <c r="M103" s="92"/>
      <c r="N103" s="119" t="str">
        <f t="shared" si="1"/>
        <v/>
      </c>
      <c r="O103" s="38"/>
      <c r="P103" s="234"/>
      <c r="Q103" s="332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5"/>
      <c r="AR103" s="225"/>
      <c r="AS103" s="225"/>
      <c r="AT103" s="225"/>
      <c r="AU103" s="225"/>
      <c r="AV103" s="225"/>
      <c r="AW103" s="225"/>
      <c r="AX103" s="225"/>
      <c r="AY103" s="225"/>
      <c r="AZ103" s="225"/>
      <c r="BA103" s="225"/>
      <c r="BB103" s="225"/>
      <c r="BC103" s="225"/>
      <c r="BD103" s="225"/>
      <c r="BE103" s="225"/>
      <c r="BF103" s="225"/>
      <c r="BG103" s="225"/>
      <c r="BH103" s="225"/>
      <c r="BI103" s="225"/>
      <c r="BJ103" s="225"/>
      <c r="BK103" s="225"/>
      <c r="BL103" s="225"/>
      <c r="BM103" s="225"/>
      <c r="BN103" s="225"/>
      <c r="BO103" s="225"/>
      <c r="BP103" s="225"/>
      <c r="BQ103" s="225"/>
      <c r="BR103" s="225"/>
      <c r="BS103" s="225"/>
      <c r="BT103" s="225"/>
      <c r="BU103" s="225"/>
      <c r="BV103" s="225"/>
      <c r="BW103" s="225"/>
      <c r="BX103" s="225"/>
      <c r="BY103" s="225"/>
      <c r="BZ103" s="225"/>
      <c r="CA103" s="225"/>
      <c r="CB103" s="225"/>
      <c r="CC103" s="225"/>
      <c r="CD103" s="225"/>
      <c r="CE103" s="225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5"/>
      <c r="DE103" s="225"/>
      <c r="DF103" s="225"/>
      <c r="DG103" s="225"/>
      <c r="DH103" s="225"/>
      <c r="DI103" s="225"/>
      <c r="DJ103" s="225"/>
      <c r="DK103" s="225"/>
      <c r="DL103" s="225"/>
      <c r="DM103" s="225"/>
      <c r="DN103" s="225"/>
      <c r="DO103" s="225"/>
      <c r="DP103" s="225"/>
      <c r="DQ103" s="225"/>
      <c r="DR103" s="225"/>
      <c r="DS103" s="225"/>
      <c r="DT103" s="225"/>
      <c r="DU103" s="225"/>
      <c r="DV103" s="225"/>
      <c r="DW103" s="225"/>
      <c r="DX103" s="225"/>
      <c r="DY103" s="225"/>
      <c r="DZ103" s="225"/>
      <c r="EA103" s="225"/>
      <c r="EB103" s="225"/>
      <c r="EC103" s="225"/>
      <c r="ED103" s="225"/>
      <c r="EE103" s="225"/>
      <c r="EF103" s="225"/>
      <c r="EG103" s="225"/>
      <c r="EH103" s="225"/>
      <c r="EI103" s="225"/>
      <c r="EJ103" s="225"/>
      <c r="EK103" s="225"/>
      <c r="EL103" s="225"/>
      <c r="EM103" s="225"/>
      <c r="EN103" s="225"/>
      <c r="EO103" s="225"/>
      <c r="EP103" s="225"/>
      <c r="EQ103" s="225"/>
      <c r="ER103" s="225"/>
      <c r="ES103" s="225"/>
      <c r="ET103" s="225"/>
      <c r="EU103" s="225"/>
      <c r="EV103" s="225"/>
      <c r="EW103" s="225"/>
      <c r="EX103" s="225"/>
      <c r="EY103" s="225"/>
      <c r="EZ103" s="225"/>
      <c r="FA103" s="225"/>
      <c r="FB103" s="225"/>
      <c r="FC103" s="225"/>
      <c r="FD103" s="225"/>
      <c r="FE103" s="225"/>
      <c r="FF103" s="225"/>
      <c r="FG103" s="225"/>
      <c r="FH103" s="225"/>
      <c r="FI103" s="225"/>
      <c r="FJ103" s="225"/>
      <c r="FK103" s="225"/>
      <c r="FL103" s="225"/>
      <c r="FM103" s="225"/>
      <c r="FN103" s="225"/>
      <c r="FO103" s="225"/>
      <c r="FP103" s="225"/>
      <c r="FQ103" s="225"/>
      <c r="FR103" s="225"/>
      <c r="FS103" s="225"/>
      <c r="FT103" s="225"/>
      <c r="FU103" s="225"/>
      <c r="FV103" s="225"/>
      <c r="FW103" s="225"/>
      <c r="FX103" s="225"/>
      <c r="FY103" s="225"/>
      <c r="FZ103" s="225"/>
      <c r="GA103" s="225"/>
      <c r="GB103" s="225"/>
      <c r="GC103" s="225"/>
      <c r="GD103" s="225"/>
      <c r="GE103" s="225"/>
      <c r="GF103" s="225"/>
      <c r="GG103" s="225"/>
      <c r="GH103" s="225"/>
      <c r="GI103" s="225"/>
      <c r="GJ103" s="225"/>
      <c r="GK103" s="225"/>
      <c r="GL103" s="225"/>
      <c r="GM103" s="225"/>
      <c r="GN103" s="225"/>
      <c r="GO103" s="225"/>
      <c r="GP103" s="225"/>
      <c r="GQ103" s="225"/>
      <c r="GR103" s="225"/>
      <c r="GS103" s="225"/>
      <c r="GT103" s="225"/>
      <c r="GU103" s="225"/>
      <c r="GV103" s="225"/>
      <c r="GW103" s="225"/>
      <c r="GX103" s="225"/>
      <c r="GY103" s="225"/>
      <c r="GZ103" s="225"/>
      <c r="HA103" s="225"/>
      <c r="HB103" s="225"/>
      <c r="HC103" s="225"/>
      <c r="HD103" s="225"/>
      <c r="HE103" s="225"/>
      <c r="HF103" s="225"/>
      <c r="HG103" s="225"/>
      <c r="HH103" s="225"/>
      <c r="HI103" s="225"/>
      <c r="HJ103" s="225"/>
      <c r="HK103" s="225"/>
      <c r="HL103" s="225"/>
      <c r="HM103" s="225"/>
      <c r="HN103" s="225"/>
      <c r="HO103" s="225"/>
      <c r="HP103" s="225"/>
      <c r="HQ103" s="225"/>
      <c r="HR103" s="225"/>
      <c r="HS103" s="225"/>
      <c r="HT103" s="225"/>
      <c r="HU103" s="225"/>
      <c r="HV103" s="225"/>
      <c r="HW103" s="225"/>
      <c r="HX103" s="225"/>
      <c r="HY103" s="225"/>
      <c r="HZ103" s="225"/>
      <c r="IA103" s="225"/>
      <c r="IB103" s="225"/>
      <c r="IC103" s="225"/>
      <c r="ID103" s="225"/>
      <c r="IE103" s="225"/>
      <c r="IF103" s="225"/>
      <c r="IG103" s="225"/>
      <c r="IH103" s="225"/>
      <c r="II103" s="225"/>
      <c r="IJ103" s="225"/>
      <c r="IK103" s="225"/>
      <c r="IL103" s="225"/>
      <c r="IM103" s="225"/>
      <c r="IN103" s="225"/>
      <c r="IO103" s="225"/>
      <c r="IP103" s="225"/>
    </row>
    <row r="104" spans="1:250" ht="23.45" customHeight="1">
      <c r="A104" s="144"/>
      <c r="B104" s="198"/>
      <c r="C104" s="26"/>
      <c r="D104" s="502"/>
      <c r="E104" s="503"/>
      <c r="F104" s="503"/>
      <c r="G104" s="503"/>
      <c r="H104" s="503"/>
      <c r="I104" s="503"/>
      <c r="J104" s="503"/>
      <c r="K104" s="504"/>
      <c r="L104" s="27"/>
      <c r="M104" s="92"/>
      <c r="N104" s="119" t="str">
        <f t="shared" si="1"/>
        <v/>
      </c>
      <c r="O104" s="38"/>
      <c r="P104" s="234"/>
      <c r="Q104" s="332"/>
      <c r="R104" s="226"/>
      <c r="S104" s="226"/>
      <c r="T104" s="226"/>
      <c r="U104" s="226"/>
      <c r="V104" s="226"/>
      <c r="W104" s="226"/>
      <c r="X104" s="226"/>
      <c r="Y104" s="226"/>
      <c r="Z104" s="226"/>
      <c r="AA104" s="226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5"/>
      <c r="AR104" s="225"/>
      <c r="AS104" s="225"/>
      <c r="AT104" s="225"/>
      <c r="AU104" s="225"/>
      <c r="AV104" s="225"/>
      <c r="AW104" s="225"/>
      <c r="AX104" s="225"/>
      <c r="AY104" s="225"/>
      <c r="AZ104" s="225"/>
      <c r="BA104" s="225"/>
      <c r="BB104" s="225"/>
      <c r="BC104" s="225"/>
      <c r="BD104" s="225"/>
      <c r="BE104" s="225"/>
      <c r="BF104" s="225"/>
      <c r="BG104" s="225"/>
      <c r="BH104" s="225"/>
      <c r="BI104" s="225"/>
      <c r="BJ104" s="225"/>
      <c r="BK104" s="225"/>
      <c r="BL104" s="225"/>
      <c r="BM104" s="225"/>
      <c r="BN104" s="225"/>
      <c r="BO104" s="225"/>
      <c r="BP104" s="225"/>
      <c r="BQ104" s="225"/>
      <c r="BR104" s="225"/>
      <c r="BS104" s="225"/>
      <c r="BT104" s="225"/>
      <c r="BU104" s="225"/>
      <c r="BV104" s="225"/>
      <c r="BW104" s="225"/>
      <c r="BX104" s="225"/>
      <c r="BY104" s="225"/>
      <c r="BZ104" s="225"/>
      <c r="CA104" s="225"/>
      <c r="CB104" s="225"/>
      <c r="CC104" s="225"/>
      <c r="CD104" s="225"/>
      <c r="CE104" s="225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5"/>
      <c r="DE104" s="225"/>
      <c r="DF104" s="225"/>
      <c r="DG104" s="225"/>
      <c r="DH104" s="225"/>
      <c r="DI104" s="225"/>
      <c r="DJ104" s="225"/>
      <c r="DK104" s="225"/>
      <c r="DL104" s="225"/>
      <c r="DM104" s="225"/>
      <c r="DN104" s="225"/>
      <c r="DO104" s="225"/>
      <c r="DP104" s="225"/>
      <c r="DQ104" s="225"/>
      <c r="DR104" s="225"/>
      <c r="DS104" s="225"/>
      <c r="DT104" s="225"/>
      <c r="DU104" s="225"/>
      <c r="DV104" s="225"/>
      <c r="DW104" s="225"/>
      <c r="DX104" s="225"/>
      <c r="DY104" s="225"/>
      <c r="DZ104" s="225"/>
      <c r="EA104" s="225"/>
      <c r="EB104" s="225"/>
      <c r="EC104" s="225"/>
      <c r="ED104" s="225"/>
      <c r="EE104" s="225"/>
      <c r="EF104" s="225"/>
      <c r="EG104" s="225"/>
      <c r="EH104" s="225"/>
      <c r="EI104" s="225"/>
      <c r="EJ104" s="225"/>
      <c r="EK104" s="225"/>
      <c r="EL104" s="225"/>
      <c r="EM104" s="225"/>
      <c r="EN104" s="225"/>
      <c r="EO104" s="225"/>
      <c r="EP104" s="225"/>
      <c r="EQ104" s="225"/>
      <c r="ER104" s="225"/>
      <c r="ES104" s="225"/>
      <c r="ET104" s="225"/>
      <c r="EU104" s="225"/>
      <c r="EV104" s="225"/>
      <c r="EW104" s="225"/>
      <c r="EX104" s="225"/>
      <c r="EY104" s="225"/>
      <c r="EZ104" s="225"/>
      <c r="FA104" s="225"/>
      <c r="FB104" s="225"/>
      <c r="FC104" s="225"/>
      <c r="FD104" s="225"/>
      <c r="FE104" s="225"/>
      <c r="FF104" s="225"/>
      <c r="FG104" s="225"/>
      <c r="FH104" s="225"/>
      <c r="FI104" s="225"/>
      <c r="FJ104" s="225"/>
      <c r="FK104" s="225"/>
      <c r="FL104" s="225"/>
      <c r="FM104" s="225"/>
      <c r="FN104" s="225"/>
      <c r="FO104" s="225"/>
      <c r="FP104" s="225"/>
      <c r="FQ104" s="225"/>
      <c r="FR104" s="225"/>
      <c r="FS104" s="225"/>
      <c r="FT104" s="225"/>
      <c r="FU104" s="225"/>
      <c r="FV104" s="225"/>
      <c r="FW104" s="225"/>
      <c r="FX104" s="225"/>
      <c r="FY104" s="225"/>
      <c r="FZ104" s="225"/>
      <c r="GA104" s="225"/>
      <c r="GB104" s="225"/>
      <c r="GC104" s="225"/>
      <c r="GD104" s="225"/>
      <c r="GE104" s="225"/>
      <c r="GF104" s="225"/>
      <c r="GG104" s="225"/>
      <c r="GH104" s="225"/>
      <c r="GI104" s="225"/>
      <c r="GJ104" s="225"/>
      <c r="GK104" s="225"/>
      <c r="GL104" s="225"/>
      <c r="GM104" s="225"/>
      <c r="GN104" s="225"/>
      <c r="GO104" s="225"/>
      <c r="GP104" s="225"/>
      <c r="GQ104" s="225"/>
      <c r="GR104" s="225"/>
      <c r="GS104" s="225"/>
      <c r="GT104" s="225"/>
      <c r="GU104" s="225"/>
      <c r="GV104" s="225"/>
      <c r="GW104" s="225"/>
      <c r="GX104" s="225"/>
      <c r="GY104" s="225"/>
      <c r="GZ104" s="225"/>
      <c r="HA104" s="225"/>
      <c r="HB104" s="225"/>
      <c r="HC104" s="225"/>
      <c r="HD104" s="225"/>
      <c r="HE104" s="225"/>
      <c r="HF104" s="225"/>
      <c r="HG104" s="225"/>
      <c r="HH104" s="225"/>
      <c r="HI104" s="225"/>
      <c r="HJ104" s="225"/>
      <c r="HK104" s="225"/>
      <c r="HL104" s="225"/>
      <c r="HM104" s="225"/>
      <c r="HN104" s="225"/>
      <c r="HO104" s="225"/>
      <c r="HP104" s="225"/>
      <c r="HQ104" s="225"/>
      <c r="HR104" s="225"/>
      <c r="HS104" s="225"/>
      <c r="HT104" s="225"/>
      <c r="HU104" s="225"/>
      <c r="HV104" s="225"/>
      <c r="HW104" s="225"/>
      <c r="HX104" s="225"/>
      <c r="HY104" s="225"/>
      <c r="HZ104" s="225"/>
      <c r="IA104" s="225"/>
      <c r="IB104" s="225"/>
      <c r="IC104" s="225"/>
      <c r="ID104" s="225"/>
      <c r="IE104" s="225"/>
      <c r="IF104" s="225"/>
      <c r="IG104" s="225"/>
      <c r="IH104" s="225"/>
      <c r="II104" s="225"/>
      <c r="IJ104" s="225"/>
      <c r="IK104" s="225"/>
      <c r="IL104" s="225"/>
      <c r="IM104" s="225"/>
      <c r="IN104" s="225"/>
      <c r="IO104" s="225"/>
      <c r="IP104" s="225"/>
    </row>
    <row r="105" spans="1:250" ht="23.45" customHeight="1">
      <c r="A105" s="144"/>
      <c r="B105" s="198"/>
      <c r="C105" s="26"/>
      <c r="D105" s="502"/>
      <c r="E105" s="503"/>
      <c r="F105" s="503"/>
      <c r="G105" s="503"/>
      <c r="H105" s="503"/>
      <c r="I105" s="503"/>
      <c r="J105" s="503"/>
      <c r="K105" s="504"/>
      <c r="L105" s="27"/>
      <c r="M105" s="92"/>
      <c r="N105" s="119" t="str">
        <f t="shared" si="1"/>
        <v/>
      </c>
      <c r="O105" s="38"/>
      <c r="P105" s="234"/>
      <c r="Q105" s="332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5"/>
      <c r="AR105" s="225"/>
      <c r="AS105" s="225"/>
      <c r="AT105" s="225"/>
      <c r="AU105" s="225"/>
      <c r="AV105" s="225"/>
      <c r="AW105" s="225"/>
      <c r="AX105" s="225"/>
      <c r="AY105" s="225"/>
      <c r="AZ105" s="225"/>
      <c r="BA105" s="225"/>
      <c r="BB105" s="225"/>
      <c r="BC105" s="225"/>
      <c r="BD105" s="225"/>
      <c r="BE105" s="225"/>
      <c r="BF105" s="225"/>
      <c r="BG105" s="225"/>
      <c r="BH105" s="225"/>
      <c r="BI105" s="225"/>
      <c r="BJ105" s="225"/>
      <c r="BK105" s="225"/>
      <c r="BL105" s="225"/>
      <c r="BM105" s="225"/>
      <c r="BN105" s="225"/>
      <c r="BO105" s="225"/>
      <c r="BP105" s="225"/>
      <c r="BQ105" s="225"/>
      <c r="BR105" s="225"/>
      <c r="BS105" s="225"/>
      <c r="BT105" s="225"/>
      <c r="BU105" s="225"/>
      <c r="BV105" s="225"/>
      <c r="BW105" s="225"/>
      <c r="BX105" s="225"/>
      <c r="BY105" s="225"/>
      <c r="BZ105" s="225"/>
      <c r="CA105" s="225"/>
      <c r="CB105" s="225"/>
      <c r="CC105" s="225"/>
      <c r="CD105" s="225"/>
      <c r="CE105" s="225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25"/>
      <c r="DL105" s="225"/>
      <c r="DM105" s="225"/>
      <c r="DN105" s="225"/>
      <c r="DO105" s="225"/>
      <c r="DP105" s="225"/>
      <c r="DQ105" s="225"/>
      <c r="DR105" s="225"/>
      <c r="DS105" s="225"/>
      <c r="DT105" s="225"/>
      <c r="DU105" s="225"/>
      <c r="DV105" s="225"/>
      <c r="DW105" s="225"/>
      <c r="DX105" s="225"/>
      <c r="DY105" s="225"/>
      <c r="DZ105" s="225"/>
      <c r="EA105" s="225"/>
      <c r="EB105" s="225"/>
      <c r="EC105" s="225"/>
      <c r="ED105" s="225"/>
      <c r="EE105" s="225"/>
      <c r="EF105" s="225"/>
      <c r="EG105" s="225"/>
      <c r="EH105" s="225"/>
      <c r="EI105" s="225"/>
      <c r="EJ105" s="225"/>
      <c r="EK105" s="225"/>
      <c r="EL105" s="225"/>
      <c r="EM105" s="225"/>
      <c r="EN105" s="225"/>
      <c r="EO105" s="225"/>
      <c r="EP105" s="225"/>
      <c r="EQ105" s="225"/>
      <c r="ER105" s="225"/>
      <c r="ES105" s="225"/>
      <c r="ET105" s="225"/>
      <c r="EU105" s="225"/>
      <c r="EV105" s="225"/>
      <c r="EW105" s="225"/>
      <c r="EX105" s="225"/>
      <c r="EY105" s="225"/>
      <c r="EZ105" s="225"/>
      <c r="FA105" s="225"/>
      <c r="FB105" s="225"/>
      <c r="FC105" s="225"/>
      <c r="FD105" s="225"/>
      <c r="FE105" s="225"/>
      <c r="FF105" s="225"/>
      <c r="FG105" s="225"/>
      <c r="FH105" s="225"/>
      <c r="FI105" s="225"/>
      <c r="FJ105" s="225"/>
      <c r="FK105" s="225"/>
      <c r="FL105" s="225"/>
      <c r="FM105" s="225"/>
      <c r="FN105" s="225"/>
      <c r="FO105" s="225"/>
      <c r="FP105" s="225"/>
      <c r="FQ105" s="225"/>
      <c r="FR105" s="225"/>
      <c r="FS105" s="225"/>
      <c r="FT105" s="225"/>
      <c r="FU105" s="225"/>
      <c r="FV105" s="225"/>
      <c r="FW105" s="225"/>
      <c r="FX105" s="225"/>
      <c r="FY105" s="225"/>
      <c r="FZ105" s="225"/>
      <c r="GA105" s="225"/>
      <c r="GB105" s="225"/>
      <c r="GC105" s="225"/>
      <c r="GD105" s="225"/>
      <c r="GE105" s="225"/>
      <c r="GF105" s="225"/>
      <c r="GG105" s="225"/>
      <c r="GH105" s="225"/>
      <c r="GI105" s="225"/>
      <c r="GJ105" s="225"/>
      <c r="GK105" s="225"/>
      <c r="GL105" s="225"/>
      <c r="GM105" s="225"/>
      <c r="GN105" s="225"/>
      <c r="GO105" s="225"/>
      <c r="GP105" s="225"/>
      <c r="GQ105" s="225"/>
      <c r="GR105" s="225"/>
      <c r="GS105" s="225"/>
      <c r="GT105" s="225"/>
      <c r="GU105" s="225"/>
      <c r="GV105" s="225"/>
      <c r="GW105" s="225"/>
      <c r="GX105" s="225"/>
      <c r="GY105" s="225"/>
      <c r="GZ105" s="225"/>
      <c r="HA105" s="225"/>
      <c r="HB105" s="225"/>
      <c r="HC105" s="225"/>
      <c r="HD105" s="225"/>
      <c r="HE105" s="225"/>
      <c r="HF105" s="225"/>
      <c r="HG105" s="225"/>
      <c r="HH105" s="225"/>
      <c r="HI105" s="225"/>
      <c r="HJ105" s="225"/>
      <c r="HK105" s="225"/>
      <c r="HL105" s="225"/>
      <c r="HM105" s="225"/>
      <c r="HN105" s="225"/>
      <c r="HO105" s="225"/>
      <c r="HP105" s="225"/>
      <c r="HQ105" s="225"/>
      <c r="HR105" s="225"/>
      <c r="HS105" s="225"/>
      <c r="HT105" s="225"/>
      <c r="HU105" s="225"/>
      <c r="HV105" s="225"/>
      <c r="HW105" s="225"/>
      <c r="HX105" s="225"/>
      <c r="HY105" s="225"/>
      <c r="HZ105" s="225"/>
      <c r="IA105" s="225"/>
      <c r="IB105" s="225"/>
      <c r="IC105" s="225"/>
      <c r="ID105" s="225"/>
      <c r="IE105" s="225"/>
      <c r="IF105" s="225"/>
      <c r="IG105" s="225"/>
      <c r="IH105" s="225"/>
      <c r="II105" s="225"/>
      <c r="IJ105" s="225"/>
      <c r="IK105" s="225"/>
      <c r="IL105" s="225"/>
      <c r="IM105" s="225"/>
      <c r="IN105" s="225"/>
      <c r="IO105" s="225"/>
      <c r="IP105" s="225"/>
    </row>
    <row r="106" spans="1:250" ht="23.45" customHeight="1">
      <c r="A106" s="144"/>
      <c r="B106" s="198"/>
      <c r="C106" s="26"/>
      <c r="D106" s="502"/>
      <c r="E106" s="503"/>
      <c r="F106" s="503"/>
      <c r="G106" s="503"/>
      <c r="H106" s="503"/>
      <c r="I106" s="503"/>
      <c r="J106" s="503"/>
      <c r="K106" s="504"/>
      <c r="L106" s="27"/>
      <c r="M106" s="92"/>
      <c r="N106" s="119" t="str">
        <f t="shared" si="1"/>
        <v/>
      </c>
      <c r="O106" s="38"/>
      <c r="P106" s="234"/>
      <c r="Q106" s="332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5"/>
      <c r="AR106" s="225"/>
      <c r="AS106" s="225"/>
      <c r="AT106" s="225"/>
      <c r="AU106" s="225"/>
      <c r="AV106" s="225"/>
      <c r="AW106" s="225"/>
      <c r="AX106" s="225"/>
      <c r="AY106" s="225"/>
      <c r="AZ106" s="225"/>
      <c r="BA106" s="225"/>
      <c r="BB106" s="225"/>
      <c r="BC106" s="225"/>
      <c r="BD106" s="225"/>
      <c r="BE106" s="225"/>
      <c r="BF106" s="225"/>
      <c r="BG106" s="225"/>
      <c r="BH106" s="225"/>
      <c r="BI106" s="225"/>
      <c r="BJ106" s="225"/>
      <c r="BK106" s="225"/>
      <c r="BL106" s="225"/>
      <c r="BM106" s="225"/>
      <c r="BN106" s="225"/>
      <c r="BO106" s="225"/>
      <c r="BP106" s="225"/>
      <c r="BQ106" s="225"/>
      <c r="BR106" s="225"/>
      <c r="BS106" s="225"/>
      <c r="BT106" s="225"/>
      <c r="BU106" s="225"/>
      <c r="BV106" s="225"/>
      <c r="BW106" s="225"/>
      <c r="BX106" s="225"/>
      <c r="BY106" s="225"/>
      <c r="BZ106" s="225"/>
      <c r="CA106" s="225"/>
      <c r="CB106" s="225"/>
      <c r="CC106" s="225"/>
      <c r="CD106" s="225"/>
      <c r="CE106" s="225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5"/>
      <c r="DE106" s="225"/>
      <c r="DF106" s="225"/>
      <c r="DG106" s="225"/>
      <c r="DH106" s="225"/>
      <c r="DI106" s="225"/>
      <c r="DJ106" s="225"/>
      <c r="DK106" s="225"/>
      <c r="DL106" s="225"/>
      <c r="DM106" s="225"/>
      <c r="DN106" s="225"/>
      <c r="DO106" s="225"/>
      <c r="DP106" s="225"/>
      <c r="DQ106" s="225"/>
      <c r="DR106" s="225"/>
      <c r="DS106" s="225"/>
      <c r="DT106" s="225"/>
      <c r="DU106" s="225"/>
      <c r="DV106" s="225"/>
      <c r="DW106" s="225"/>
      <c r="DX106" s="225"/>
      <c r="DY106" s="225"/>
      <c r="DZ106" s="225"/>
      <c r="EA106" s="225"/>
      <c r="EB106" s="225"/>
      <c r="EC106" s="225"/>
      <c r="ED106" s="225"/>
      <c r="EE106" s="225"/>
      <c r="EF106" s="225"/>
      <c r="EG106" s="225"/>
      <c r="EH106" s="225"/>
      <c r="EI106" s="225"/>
      <c r="EJ106" s="225"/>
      <c r="EK106" s="225"/>
      <c r="EL106" s="225"/>
      <c r="EM106" s="225"/>
      <c r="EN106" s="225"/>
      <c r="EO106" s="225"/>
      <c r="EP106" s="225"/>
      <c r="EQ106" s="225"/>
      <c r="ER106" s="225"/>
      <c r="ES106" s="225"/>
      <c r="ET106" s="225"/>
      <c r="EU106" s="225"/>
      <c r="EV106" s="225"/>
      <c r="EW106" s="225"/>
      <c r="EX106" s="225"/>
      <c r="EY106" s="225"/>
      <c r="EZ106" s="225"/>
      <c r="FA106" s="225"/>
      <c r="FB106" s="225"/>
      <c r="FC106" s="225"/>
      <c r="FD106" s="225"/>
      <c r="FE106" s="225"/>
      <c r="FF106" s="225"/>
      <c r="FG106" s="225"/>
      <c r="FH106" s="225"/>
      <c r="FI106" s="225"/>
      <c r="FJ106" s="225"/>
      <c r="FK106" s="225"/>
      <c r="FL106" s="225"/>
      <c r="FM106" s="225"/>
      <c r="FN106" s="225"/>
      <c r="FO106" s="225"/>
      <c r="FP106" s="225"/>
      <c r="FQ106" s="225"/>
      <c r="FR106" s="225"/>
      <c r="FS106" s="225"/>
      <c r="FT106" s="225"/>
      <c r="FU106" s="225"/>
      <c r="FV106" s="225"/>
      <c r="FW106" s="225"/>
      <c r="FX106" s="225"/>
      <c r="FY106" s="225"/>
      <c r="FZ106" s="225"/>
      <c r="GA106" s="225"/>
      <c r="GB106" s="225"/>
      <c r="GC106" s="225"/>
      <c r="GD106" s="225"/>
      <c r="GE106" s="225"/>
      <c r="GF106" s="225"/>
      <c r="GG106" s="225"/>
      <c r="GH106" s="225"/>
      <c r="GI106" s="225"/>
      <c r="GJ106" s="225"/>
      <c r="GK106" s="225"/>
      <c r="GL106" s="225"/>
      <c r="GM106" s="225"/>
      <c r="GN106" s="225"/>
      <c r="GO106" s="225"/>
      <c r="GP106" s="225"/>
      <c r="GQ106" s="225"/>
      <c r="GR106" s="225"/>
      <c r="GS106" s="225"/>
      <c r="GT106" s="225"/>
      <c r="GU106" s="225"/>
      <c r="GV106" s="225"/>
      <c r="GW106" s="225"/>
      <c r="GX106" s="225"/>
      <c r="GY106" s="225"/>
      <c r="GZ106" s="225"/>
      <c r="HA106" s="225"/>
      <c r="HB106" s="225"/>
      <c r="HC106" s="225"/>
      <c r="HD106" s="225"/>
      <c r="HE106" s="225"/>
      <c r="HF106" s="225"/>
      <c r="HG106" s="225"/>
      <c r="HH106" s="225"/>
      <c r="HI106" s="225"/>
      <c r="HJ106" s="225"/>
      <c r="HK106" s="225"/>
      <c r="HL106" s="225"/>
      <c r="HM106" s="225"/>
      <c r="HN106" s="225"/>
      <c r="HO106" s="225"/>
      <c r="HP106" s="225"/>
      <c r="HQ106" s="225"/>
      <c r="HR106" s="225"/>
      <c r="HS106" s="225"/>
      <c r="HT106" s="225"/>
      <c r="HU106" s="225"/>
      <c r="HV106" s="225"/>
      <c r="HW106" s="225"/>
      <c r="HX106" s="225"/>
      <c r="HY106" s="225"/>
      <c r="HZ106" s="225"/>
      <c r="IA106" s="225"/>
      <c r="IB106" s="225"/>
      <c r="IC106" s="225"/>
      <c r="ID106" s="225"/>
      <c r="IE106" s="225"/>
      <c r="IF106" s="225"/>
      <c r="IG106" s="225"/>
      <c r="IH106" s="225"/>
      <c r="II106" s="225"/>
      <c r="IJ106" s="225"/>
      <c r="IK106" s="225"/>
      <c r="IL106" s="225"/>
      <c r="IM106" s="225"/>
      <c r="IN106" s="225"/>
      <c r="IO106" s="225"/>
      <c r="IP106" s="225"/>
    </row>
    <row r="107" spans="1:250" ht="23.45" customHeight="1">
      <c r="A107" s="144"/>
      <c r="B107" s="198"/>
      <c r="C107" s="26"/>
      <c r="D107" s="502"/>
      <c r="E107" s="503"/>
      <c r="F107" s="503"/>
      <c r="G107" s="503"/>
      <c r="H107" s="503"/>
      <c r="I107" s="503"/>
      <c r="J107" s="503"/>
      <c r="K107" s="504"/>
      <c r="L107" s="27"/>
      <c r="M107" s="92"/>
      <c r="N107" s="119" t="str">
        <f t="shared" si="1"/>
        <v/>
      </c>
      <c r="O107" s="38"/>
      <c r="P107" s="234"/>
      <c r="Q107" s="332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5"/>
      <c r="AR107" s="225"/>
      <c r="AS107" s="225"/>
      <c r="AT107" s="225"/>
      <c r="AU107" s="225"/>
      <c r="AV107" s="225"/>
      <c r="AW107" s="225"/>
      <c r="AX107" s="225"/>
      <c r="AY107" s="225"/>
      <c r="AZ107" s="225"/>
      <c r="BA107" s="225"/>
      <c r="BB107" s="225"/>
      <c r="BC107" s="225"/>
      <c r="BD107" s="225"/>
      <c r="BE107" s="225"/>
      <c r="BF107" s="225"/>
      <c r="BG107" s="225"/>
      <c r="BH107" s="225"/>
      <c r="BI107" s="225"/>
      <c r="BJ107" s="225"/>
      <c r="BK107" s="225"/>
      <c r="BL107" s="225"/>
      <c r="BM107" s="225"/>
      <c r="BN107" s="225"/>
      <c r="BO107" s="225"/>
      <c r="BP107" s="225"/>
      <c r="BQ107" s="225"/>
      <c r="BR107" s="225"/>
      <c r="BS107" s="225"/>
      <c r="BT107" s="225"/>
      <c r="BU107" s="225"/>
      <c r="BV107" s="225"/>
      <c r="BW107" s="225"/>
      <c r="BX107" s="225"/>
      <c r="BY107" s="225"/>
      <c r="BZ107" s="225"/>
      <c r="CA107" s="225"/>
      <c r="CB107" s="225"/>
      <c r="CC107" s="225"/>
      <c r="CD107" s="225"/>
      <c r="CE107" s="225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5"/>
      <c r="DE107" s="225"/>
      <c r="DF107" s="225"/>
      <c r="DG107" s="225"/>
      <c r="DH107" s="225"/>
      <c r="DI107" s="225"/>
      <c r="DJ107" s="225"/>
      <c r="DK107" s="225"/>
      <c r="DL107" s="225"/>
      <c r="DM107" s="225"/>
      <c r="DN107" s="225"/>
      <c r="DO107" s="225"/>
      <c r="DP107" s="225"/>
      <c r="DQ107" s="225"/>
      <c r="DR107" s="225"/>
      <c r="DS107" s="225"/>
      <c r="DT107" s="225"/>
      <c r="DU107" s="225"/>
      <c r="DV107" s="225"/>
      <c r="DW107" s="225"/>
      <c r="DX107" s="225"/>
      <c r="DY107" s="225"/>
      <c r="DZ107" s="225"/>
      <c r="EA107" s="225"/>
      <c r="EB107" s="225"/>
      <c r="EC107" s="225"/>
      <c r="ED107" s="225"/>
      <c r="EE107" s="225"/>
      <c r="EF107" s="225"/>
      <c r="EG107" s="225"/>
      <c r="EH107" s="225"/>
      <c r="EI107" s="225"/>
      <c r="EJ107" s="225"/>
      <c r="EK107" s="225"/>
      <c r="EL107" s="225"/>
      <c r="EM107" s="225"/>
      <c r="EN107" s="225"/>
      <c r="EO107" s="225"/>
      <c r="EP107" s="225"/>
      <c r="EQ107" s="225"/>
      <c r="ER107" s="225"/>
      <c r="ES107" s="225"/>
      <c r="ET107" s="225"/>
      <c r="EU107" s="225"/>
      <c r="EV107" s="225"/>
      <c r="EW107" s="225"/>
      <c r="EX107" s="225"/>
      <c r="EY107" s="225"/>
      <c r="EZ107" s="225"/>
      <c r="FA107" s="225"/>
      <c r="FB107" s="225"/>
      <c r="FC107" s="225"/>
      <c r="FD107" s="225"/>
      <c r="FE107" s="225"/>
      <c r="FF107" s="225"/>
      <c r="FG107" s="225"/>
      <c r="FH107" s="225"/>
      <c r="FI107" s="225"/>
      <c r="FJ107" s="225"/>
      <c r="FK107" s="225"/>
      <c r="FL107" s="225"/>
      <c r="FM107" s="225"/>
      <c r="FN107" s="225"/>
      <c r="FO107" s="225"/>
      <c r="FP107" s="225"/>
      <c r="FQ107" s="225"/>
      <c r="FR107" s="225"/>
      <c r="FS107" s="225"/>
      <c r="FT107" s="225"/>
      <c r="FU107" s="225"/>
      <c r="FV107" s="225"/>
      <c r="FW107" s="225"/>
      <c r="FX107" s="225"/>
      <c r="FY107" s="225"/>
      <c r="FZ107" s="225"/>
      <c r="GA107" s="225"/>
      <c r="GB107" s="225"/>
      <c r="GC107" s="225"/>
      <c r="GD107" s="225"/>
      <c r="GE107" s="225"/>
      <c r="GF107" s="225"/>
      <c r="GG107" s="225"/>
      <c r="GH107" s="225"/>
      <c r="GI107" s="225"/>
      <c r="GJ107" s="225"/>
      <c r="GK107" s="225"/>
      <c r="GL107" s="225"/>
      <c r="GM107" s="225"/>
      <c r="GN107" s="225"/>
      <c r="GO107" s="225"/>
      <c r="GP107" s="225"/>
      <c r="GQ107" s="225"/>
      <c r="GR107" s="225"/>
      <c r="GS107" s="225"/>
      <c r="GT107" s="225"/>
      <c r="GU107" s="225"/>
      <c r="GV107" s="225"/>
      <c r="GW107" s="225"/>
      <c r="GX107" s="225"/>
      <c r="GY107" s="225"/>
      <c r="GZ107" s="225"/>
      <c r="HA107" s="225"/>
      <c r="HB107" s="225"/>
      <c r="HC107" s="225"/>
      <c r="HD107" s="225"/>
      <c r="HE107" s="225"/>
      <c r="HF107" s="225"/>
      <c r="HG107" s="225"/>
      <c r="HH107" s="225"/>
      <c r="HI107" s="225"/>
      <c r="HJ107" s="225"/>
      <c r="HK107" s="225"/>
      <c r="HL107" s="225"/>
      <c r="HM107" s="225"/>
      <c r="HN107" s="225"/>
      <c r="HO107" s="225"/>
      <c r="HP107" s="225"/>
      <c r="HQ107" s="225"/>
      <c r="HR107" s="225"/>
      <c r="HS107" s="225"/>
      <c r="HT107" s="225"/>
      <c r="HU107" s="225"/>
      <c r="HV107" s="225"/>
      <c r="HW107" s="225"/>
      <c r="HX107" s="225"/>
      <c r="HY107" s="225"/>
      <c r="HZ107" s="225"/>
      <c r="IA107" s="225"/>
      <c r="IB107" s="225"/>
      <c r="IC107" s="225"/>
      <c r="ID107" s="225"/>
      <c r="IE107" s="225"/>
      <c r="IF107" s="225"/>
      <c r="IG107" s="225"/>
      <c r="IH107" s="225"/>
      <c r="II107" s="225"/>
      <c r="IJ107" s="225"/>
      <c r="IK107" s="225"/>
      <c r="IL107" s="225"/>
      <c r="IM107" s="225"/>
      <c r="IN107" s="225"/>
      <c r="IO107" s="225"/>
      <c r="IP107" s="225"/>
    </row>
    <row r="108" spans="1:250" ht="23.45" customHeight="1">
      <c r="A108" s="144"/>
      <c r="B108" s="198"/>
      <c r="C108" s="26"/>
      <c r="D108" s="502"/>
      <c r="E108" s="503"/>
      <c r="F108" s="503"/>
      <c r="G108" s="503"/>
      <c r="H108" s="503"/>
      <c r="I108" s="503"/>
      <c r="J108" s="503"/>
      <c r="K108" s="504"/>
      <c r="L108" s="27"/>
      <c r="M108" s="92"/>
      <c r="N108" s="119" t="str">
        <f t="shared" si="1"/>
        <v/>
      </c>
      <c r="O108" s="38"/>
      <c r="P108" s="234"/>
      <c r="Q108" s="332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5"/>
      <c r="AR108" s="225"/>
      <c r="AS108" s="225"/>
      <c r="AT108" s="225"/>
      <c r="AU108" s="225"/>
      <c r="AV108" s="225"/>
      <c r="AW108" s="225"/>
      <c r="AX108" s="225"/>
      <c r="AY108" s="225"/>
      <c r="AZ108" s="225"/>
      <c r="BA108" s="225"/>
      <c r="BB108" s="225"/>
      <c r="BC108" s="225"/>
      <c r="BD108" s="225"/>
      <c r="BE108" s="225"/>
      <c r="BF108" s="225"/>
      <c r="BG108" s="225"/>
      <c r="BH108" s="225"/>
      <c r="BI108" s="225"/>
      <c r="BJ108" s="225"/>
      <c r="BK108" s="225"/>
      <c r="BL108" s="225"/>
      <c r="BM108" s="225"/>
      <c r="BN108" s="225"/>
      <c r="BO108" s="225"/>
      <c r="BP108" s="225"/>
      <c r="BQ108" s="225"/>
      <c r="BR108" s="225"/>
      <c r="BS108" s="225"/>
      <c r="BT108" s="225"/>
      <c r="BU108" s="225"/>
      <c r="BV108" s="225"/>
      <c r="BW108" s="225"/>
      <c r="BX108" s="225"/>
      <c r="BY108" s="225"/>
      <c r="BZ108" s="225"/>
      <c r="CA108" s="225"/>
      <c r="CB108" s="225"/>
      <c r="CC108" s="225"/>
      <c r="CD108" s="225"/>
      <c r="CE108" s="225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5"/>
      <c r="DE108" s="225"/>
      <c r="DF108" s="225"/>
      <c r="DG108" s="225"/>
      <c r="DH108" s="225"/>
      <c r="DI108" s="225"/>
      <c r="DJ108" s="225"/>
      <c r="DK108" s="225"/>
      <c r="DL108" s="225"/>
      <c r="DM108" s="225"/>
      <c r="DN108" s="225"/>
      <c r="DO108" s="225"/>
      <c r="DP108" s="225"/>
      <c r="DQ108" s="225"/>
      <c r="DR108" s="225"/>
      <c r="DS108" s="225"/>
      <c r="DT108" s="225"/>
      <c r="DU108" s="225"/>
      <c r="DV108" s="225"/>
      <c r="DW108" s="225"/>
      <c r="DX108" s="225"/>
      <c r="DY108" s="225"/>
      <c r="DZ108" s="225"/>
      <c r="EA108" s="225"/>
      <c r="EB108" s="225"/>
      <c r="EC108" s="225"/>
      <c r="ED108" s="225"/>
      <c r="EE108" s="225"/>
      <c r="EF108" s="225"/>
      <c r="EG108" s="225"/>
      <c r="EH108" s="225"/>
      <c r="EI108" s="225"/>
      <c r="EJ108" s="225"/>
      <c r="EK108" s="225"/>
      <c r="EL108" s="225"/>
      <c r="EM108" s="225"/>
      <c r="EN108" s="225"/>
      <c r="EO108" s="225"/>
      <c r="EP108" s="225"/>
      <c r="EQ108" s="225"/>
      <c r="ER108" s="225"/>
      <c r="ES108" s="225"/>
      <c r="ET108" s="225"/>
      <c r="EU108" s="225"/>
      <c r="EV108" s="225"/>
      <c r="EW108" s="225"/>
      <c r="EX108" s="225"/>
      <c r="EY108" s="225"/>
      <c r="EZ108" s="225"/>
      <c r="FA108" s="225"/>
      <c r="FB108" s="225"/>
      <c r="FC108" s="225"/>
      <c r="FD108" s="225"/>
      <c r="FE108" s="225"/>
      <c r="FF108" s="225"/>
      <c r="FG108" s="225"/>
      <c r="FH108" s="225"/>
      <c r="FI108" s="225"/>
      <c r="FJ108" s="225"/>
      <c r="FK108" s="225"/>
      <c r="FL108" s="225"/>
      <c r="FM108" s="225"/>
      <c r="FN108" s="225"/>
      <c r="FO108" s="225"/>
      <c r="FP108" s="225"/>
      <c r="FQ108" s="225"/>
      <c r="FR108" s="225"/>
      <c r="FS108" s="225"/>
      <c r="FT108" s="225"/>
      <c r="FU108" s="225"/>
      <c r="FV108" s="225"/>
      <c r="FW108" s="225"/>
      <c r="FX108" s="225"/>
      <c r="FY108" s="225"/>
      <c r="FZ108" s="225"/>
      <c r="GA108" s="225"/>
      <c r="GB108" s="225"/>
      <c r="GC108" s="225"/>
      <c r="GD108" s="225"/>
      <c r="GE108" s="225"/>
      <c r="GF108" s="225"/>
      <c r="GG108" s="225"/>
      <c r="GH108" s="225"/>
      <c r="GI108" s="225"/>
      <c r="GJ108" s="225"/>
      <c r="GK108" s="225"/>
      <c r="GL108" s="225"/>
      <c r="GM108" s="225"/>
      <c r="GN108" s="225"/>
      <c r="GO108" s="225"/>
      <c r="GP108" s="225"/>
      <c r="GQ108" s="225"/>
      <c r="GR108" s="225"/>
      <c r="GS108" s="225"/>
      <c r="GT108" s="225"/>
      <c r="GU108" s="225"/>
      <c r="GV108" s="225"/>
      <c r="GW108" s="225"/>
      <c r="GX108" s="225"/>
      <c r="GY108" s="225"/>
      <c r="GZ108" s="225"/>
      <c r="HA108" s="225"/>
      <c r="HB108" s="225"/>
      <c r="HC108" s="225"/>
      <c r="HD108" s="225"/>
      <c r="HE108" s="225"/>
      <c r="HF108" s="225"/>
      <c r="HG108" s="225"/>
      <c r="HH108" s="225"/>
      <c r="HI108" s="225"/>
      <c r="HJ108" s="225"/>
      <c r="HK108" s="225"/>
      <c r="HL108" s="225"/>
      <c r="HM108" s="225"/>
      <c r="HN108" s="225"/>
      <c r="HO108" s="225"/>
      <c r="HP108" s="225"/>
      <c r="HQ108" s="225"/>
      <c r="HR108" s="225"/>
      <c r="HS108" s="225"/>
      <c r="HT108" s="225"/>
      <c r="HU108" s="225"/>
      <c r="HV108" s="225"/>
      <c r="HW108" s="225"/>
      <c r="HX108" s="225"/>
      <c r="HY108" s="225"/>
      <c r="HZ108" s="225"/>
      <c r="IA108" s="225"/>
      <c r="IB108" s="225"/>
      <c r="IC108" s="225"/>
      <c r="ID108" s="225"/>
      <c r="IE108" s="225"/>
      <c r="IF108" s="225"/>
      <c r="IG108" s="225"/>
      <c r="IH108" s="225"/>
      <c r="II108" s="225"/>
      <c r="IJ108" s="225"/>
      <c r="IK108" s="225"/>
      <c r="IL108" s="225"/>
      <c r="IM108" s="225"/>
      <c r="IN108" s="225"/>
      <c r="IO108" s="225"/>
      <c r="IP108" s="225"/>
    </row>
    <row r="109" spans="1:250" ht="23.45" customHeight="1">
      <c r="A109" s="144"/>
      <c r="B109" s="198"/>
      <c r="C109" s="26"/>
      <c r="D109" s="502"/>
      <c r="E109" s="503"/>
      <c r="F109" s="503"/>
      <c r="G109" s="503"/>
      <c r="H109" s="503"/>
      <c r="I109" s="503"/>
      <c r="J109" s="503"/>
      <c r="K109" s="504"/>
      <c r="L109" s="27"/>
      <c r="M109" s="92"/>
      <c r="N109" s="119" t="str">
        <f t="shared" si="1"/>
        <v/>
      </c>
      <c r="O109" s="38"/>
      <c r="P109" s="234"/>
      <c r="Q109" s="332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5"/>
      <c r="AR109" s="225"/>
      <c r="AS109" s="225"/>
      <c r="AT109" s="225"/>
      <c r="AU109" s="225"/>
      <c r="AV109" s="225"/>
      <c r="AW109" s="225"/>
      <c r="AX109" s="225"/>
      <c r="AY109" s="225"/>
      <c r="AZ109" s="225"/>
      <c r="BA109" s="225"/>
      <c r="BB109" s="225"/>
      <c r="BC109" s="225"/>
      <c r="BD109" s="225"/>
      <c r="BE109" s="225"/>
      <c r="BF109" s="225"/>
      <c r="BG109" s="225"/>
      <c r="BH109" s="225"/>
      <c r="BI109" s="225"/>
      <c r="BJ109" s="225"/>
      <c r="BK109" s="225"/>
      <c r="BL109" s="225"/>
      <c r="BM109" s="225"/>
      <c r="BN109" s="225"/>
      <c r="BO109" s="225"/>
      <c r="BP109" s="225"/>
      <c r="BQ109" s="225"/>
      <c r="BR109" s="225"/>
      <c r="BS109" s="225"/>
      <c r="BT109" s="225"/>
      <c r="BU109" s="225"/>
      <c r="BV109" s="225"/>
      <c r="BW109" s="225"/>
      <c r="BX109" s="225"/>
      <c r="BY109" s="225"/>
      <c r="BZ109" s="225"/>
      <c r="CA109" s="225"/>
      <c r="CB109" s="225"/>
      <c r="CC109" s="225"/>
      <c r="CD109" s="225"/>
      <c r="CE109" s="225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5"/>
      <c r="DE109" s="225"/>
      <c r="DF109" s="225"/>
      <c r="DG109" s="225"/>
      <c r="DH109" s="225"/>
      <c r="DI109" s="225"/>
      <c r="DJ109" s="225"/>
      <c r="DK109" s="225"/>
      <c r="DL109" s="225"/>
      <c r="DM109" s="225"/>
      <c r="DN109" s="225"/>
      <c r="DO109" s="225"/>
      <c r="DP109" s="225"/>
      <c r="DQ109" s="225"/>
      <c r="DR109" s="225"/>
      <c r="DS109" s="225"/>
      <c r="DT109" s="225"/>
      <c r="DU109" s="225"/>
      <c r="DV109" s="225"/>
      <c r="DW109" s="225"/>
      <c r="DX109" s="225"/>
      <c r="DY109" s="225"/>
      <c r="DZ109" s="225"/>
      <c r="EA109" s="225"/>
      <c r="EB109" s="225"/>
      <c r="EC109" s="225"/>
      <c r="ED109" s="225"/>
      <c r="EE109" s="225"/>
      <c r="EF109" s="225"/>
      <c r="EG109" s="225"/>
      <c r="EH109" s="225"/>
      <c r="EI109" s="225"/>
      <c r="EJ109" s="225"/>
      <c r="EK109" s="225"/>
      <c r="EL109" s="225"/>
      <c r="EM109" s="225"/>
      <c r="EN109" s="225"/>
      <c r="EO109" s="225"/>
      <c r="EP109" s="225"/>
      <c r="EQ109" s="225"/>
      <c r="ER109" s="225"/>
      <c r="ES109" s="225"/>
      <c r="ET109" s="225"/>
      <c r="EU109" s="225"/>
      <c r="EV109" s="225"/>
      <c r="EW109" s="225"/>
      <c r="EX109" s="225"/>
      <c r="EY109" s="225"/>
      <c r="EZ109" s="225"/>
      <c r="FA109" s="225"/>
      <c r="FB109" s="225"/>
      <c r="FC109" s="225"/>
      <c r="FD109" s="225"/>
      <c r="FE109" s="225"/>
      <c r="FF109" s="225"/>
      <c r="FG109" s="225"/>
      <c r="FH109" s="225"/>
      <c r="FI109" s="225"/>
      <c r="FJ109" s="225"/>
      <c r="FK109" s="225"/>
      <c r="FL109" s="225"/>
      <c r="FM109" s="225"/>
      <c r="FN109" s="225"/>
      <c r="FO109" s="225"/>
      <c r="FP109" s="225"/>
      <c r="FQ109" s="225"/>
      <c r="FR109" s="225"/>
      <c r="FS109" s="225"/>
      <c r="FT109" s="225"/>
      <c r="FU109" s="225"/>
      <c r="FV109" s="225"/>
      <c r="FW109" s="225"/>
      <c r="FX109" s="225"/>
      <c r="FY109" s="225"/>
      <c r="FZ109" s="225"/>
      <c r="GA109" s="225"/>
      <c r="GB109" s="225"/>
      <c r="GC109" s="225"/>
      <c r="GD109" s="225"/>
      <c r="GE109" s="225"/>
      <c r="GF109" s="225"/>
      <c r="GG109" s="225"/>
      <c r="GH109" s="225"/>
      <c r="GI109" s="225"/>
      <c r="GJ109" s="225"/>
      <c r="GK109" s="225"/>
      <c r="GL109" s="225"/>
      <c r="GM109" s="225"/>
      <c r="GN109" s="225"/>
      <c r="GO109" s="225"/>
      <c r="GP109" s="225"/>
      <c r="GQ109" s="225"/>
      <c r="GR109" s="225"/>
      <c r="GS109" s="225"/>
      <c r="GT109" s="225"/>
      <c r="GU109" s="225"/>
      <c r="GV109" s="225"/>
      <c r="GW109" s="225"/>
      <c r="GX109" s="225"/>
      <c r="GY109" s="225"/>
      <c r="GZ109" s="225"/>
      <c r="HA109" s="225"/>
      <c r="HB109" s="225"/>
      <c r="HC109" s="225"/>
      <c r="HD109" s="225"/>
      <c r="HE109" s="225"/>
      <c r="HF109" s="225"/>
      <c r="HG109" s="225"/>
      <c r="HH109" s="225"/>
      <c r="HI109" s="225"/>
      <c r="HJ109" s="225"/>
      <c r="HK109" s="225"/>
      <c r="HL109" s="225"/>
      <c r="HM109" s="225"/>
      <c r="HN109" s="225"/>
      <c r="HO109" s="225"/>
      <c r="HP109" s="225"/>
      <c r="HQ109" s="225"/>
      <c r="HR109" s="225"/>
      <c r="HS109" s="225"/>
      <c r="HT109" s="225"/>
      <c r="HU109" s="225"/>
      <c r="HV109" s="225"/>
      <c r="HW109" s="225"/>
      <c r="HX109" s="225"/>
      <c r="HY109" s="225"/>
      <c r="HZ109" s="225"/>
      <c r="IA109" s="225"/>
      <c r="IB109" s="225"/>
      <c r="IC109" s="225"/>
      <c r="ID109" s="225"/>
      <c r="IE109" s="225"/>
      <c r="IF109" s="225"/>
      <c r="IG109" s="225"/>
      <c r="IH109" s="225"/>
      <c r="II109" s="225"/>
      <c r="IJ109" s="225"/>
      <c r="IK109" s="225"/>
      <c r="IL109" s="225"/>
      <c r="IM109" s="225"/>
      <c r="IN109" s="225"/>
      <c r="IO109" s="225"/>
      <c r="IP109" s="225"/>
    </row>
    <row r="110" spans="1:250" ht="23.45" customHeight="1">
      <c r="A110" s="144"/>
      <c r="B110" s="198"/>
      <c r="C110" s="26"/>
      <c r="D110" s="502"/>
      <c r="E110" s="503"/>
      <c r="F110" s="503"/>
      <c r="G110" s="503"/>
      <c r="H110" s="503"/>
      <c r="I110" s="503"/>
      <c r="J110" s="503"/>
      <c r="K110" s="504"/>
      <c r="L110" s="27"/>
      <c r="M110" s="92"/>
      <c r="N110" s="119" t="str">
        <f t="shared" si="1"/>
        <v/>
      </c>
      <c r="O110" s="38"/>
      <c r="P110" s="234"/>
      <c r="Q110" s="332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  <c r="AN110" s="227"/>
      <c r="AO110" s="227"/>
      <c r="AP110" s="227"/>
      <c r="AQ110" s="225"/>
      <c r="AR110" s="225"/>
      <c r="AS110" s="225"/>
      <c r="AT110" s="225"/>
      <c r="AU110" s="225"/>
      <c r="AV110" s="225"/>
      <c r="AW110" s="225"/>
      <c r="AX110" s="225"/>
      <c r="AY110" s="225"/>
      <c r="AZ110" s="225"/>
      <c r="BA110" s="225"/>
      <c r="BB110" s="225"/>
      <c r="BC110" s="225"/>
      <c r="BD110" s="225"/>
      <c r="BE110" s="225"/>
      <c r="BF110" s="225"/>
      <c r="BG110" s="225"/>
      <c r="BH110" s="225"/>
      <c r="BI110" s="225"/>
      <c r="BJ110" s="225"/>
      <c r="BK110" s="225"/>
      <c r="BL110" s="225"/>
      <c r="BM110" s="225"/>
      <c r="BN110" s="225"/>
      <c r="BO110" s="225"/>
      <c r="BP110" s="225"/>
      <c r="BQ110" s="225"/>
      <c r="BR110" s="225"/>
      <c r="BS110" s="225"/>
      <c r="BT110" s="225"/>
      <c r="BU110" s="225"/>
      <c r="BV110" s="225"/>
      <c r="BW110" s="225"/>
      <c r="BX110" s="225"/>
      <c r="BY110" s="225"/>
      <c r="BZ110" s="225"/>
      <c r="CA110" s="225"/>
      <c r="CB110" s="225"/>
      <c r="CC110" s="225"/>
      <c r="CD110" s="225"/>
      <c r="CE110" s="225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5"/>
      <c r="DE110" s="225"/>
      <c r="DF110" s="225"/>
      <c r="DG110" s="225"/>
      <c r="DH110" s="225"/>
      <c r="DI110" s="225"/>
      <c r="DJ110" s="225"/>
      <c r="DK110" s="225"/>
      <c r="DL110" s="225"/>
      <c r="DM110" s="225"/>
      <c r="DN110" s="225"/>
      <c r="DO110" s="225"/>
      <c r="DP110" s="225"/>
      <c r="DQ110" s="225"/>
      <c r="DR110" s="225"/>
      <c r="DS110" s="225"/>
      <c r="DT110" s="225"/>
      <c r="DU110" s="225"/>
      <c r="DV110" s="225"/>
      <c r="DW110" s="225"/>
      <c r="DX110" s="225"/>
      <c r="DY110" s="225"/>
      <c r="DZ110" s="225"/>
      <c r="EA110" s="225"/>
      <c r="EB110" s="225"/>
      <c r="EC110" s="225"/>
      <c r="ED110" s="225"/>
      <c r="EE110" s="225"/>
      <c r="EF110" s="225"/>
      <c r="EG110" s="225"/>
      <c r="EH110" s="225"/>
      <c r="EI110" s="225"/>
      <c r="EJ110" s="225"/>
      <c r="EK110" s="225"/>
      <c r="EL110" s="225"/>
      <c r="EM110" s="225"/>
      <c r="EN110" s="225"/>
      <c r="EO110" s="225"/>
      <c r="EP110" s="225"/>
      <c r="EQ110" s="225"/>
      <c r="ER110" s="225"/>
      <c r="ES110" s="225"/>
      <c r="ET110" s="225"/>
      <c r="EU110" s="225"/>
      <c r="EV110" s="225"/>
      <c r="EW110" s="225"/>
      <c r="EX110" s="225"/>
      <c r="EY110" s="225"/>
      <c r="EZ110" s="225"/>
      <c r="FA110" s="225"/>
      <c r="FB110" s="225"/>
      <c r="FC110" s="225"/>
      <c r="FD110" s="225"/>
      <c r="FE110" s="225"/>
      <c r="FF110" s="225"/>
      <c r="FG110" s="225"/>
      <c r="FH110" s="225"/>
      <c r="FI110" s="225"/>
      <c r="FJ110" s="225"/>
      <c r="FK110" s="225"/>
      <c r="FL110" s="225"/>
      <c r="FM110" s="225"/>
      <c r="FN110" s="225"/>
      <c r="FO110" s="225"/>
      <c r="FP110" s="225"/>
      <c r="FQ110" s="225"/>
      <c r="FR110" s="225"/>
      <c r="FS110" s="225"/>
      <c r="FT110" s="225"/>
      <c r="FU110" s="225"/>
      <c r="FV110" s="225"/>
      <c r="FW110" s="225"/>
      <c r="FX110" s="225"/>
      <c r="FY110" s="225"/>
      <c r="FZ110" s="225"/>
      <c r="GA110" s="225"/>
      <c r="GB110" s="225"/>
      <c r="GC110" s="225"/>
      <c r="GD110" s="225"/>
      <c r="GE110" s="225"/>
      <c r="GF110" s="225"/>
      <c r="GG110" s="225"/>
      <c r="GH110" s="225"/>
      <c r="GI110" s="225"/>
      <c r="GJ110" s="225"/>
      <c r="GK110" s="225"/>
      <c r="GL110" s="225"/>
      <c r="GM110" s="225"/>
      <c r="GN110" s="225"/>
      <c r="GO110" s="225"/>
      <c r="GP110" s="225"/>
      <c r="GQ110" s="225"/>
      <c r="GR110" s="225"/>
      <c r="GS110" s="225"/>
      <c r="GT110" s="225"/>
      <c r="GU110" s="225"/>
      <c r="GV110" s="225"/>
      <c r="GW110" s="225"/>
      <c r="GX110" s="225"/>
      <c r="GY110" s="225"/>
      <c r="GZ110" s="225"/>
      <c r="HA110" s="225"/>
      <c r="HB110" s="225"/>
      <c r="HC110" s="225"/>
      <c r="HD110" s="225"/>
      <c r="HE110" s="225"/>
      <c r="HF110" s="225"/>
      <c r="HG110" s="225"/>
      <c r="HH110" s="225"/>
      <c r="HI110" s="225"/>
      <c r="HJ110" s="225"/>
      <c r="HK110" s="225"/>
      <c r="HL110" s="225"/>
      <c r="HM110" s="225"/>
      <c r="HN110" s="225"/>
      <c r="HO110" s="225"/>
      <c r="HP110" s="225"/>
      <c r="HQ110" s="225"/>
      <c r="HR110" s="225"/>
      <c r="HS110" s="225"/>
      <c r="HT110" s="225"/>
      <c r="HU110" s="225"/>
      <c r="HV110" s="225"/>
      <c r="HW110" s="225"/>
      <c r="HX110" s="225"/>
      <c r="HY110" s="225"/>
      <c r="HZ110" s="225"/>
      <c r="IA110" s="225"/>
      <c r="IB110" s="225"/>
      <c r="IC110" s="225"/>
      <c r="ID110" s="225"/>
      <c r="IE110" s="225"/>
      <c r="IF110" s="225"/>
      <c r="IG110" s="225"/>
      <c r="IH110" s="225"/>
      <c r="II110" s="225"/>
      <c r="IJ110" s="225"/>
      <c r="IK110" s="225"/>
      <c r="IL110" s="225"/>
      <c r="IM110" s="225"/>
      <c r="IN110" s="225"/>
      <c r="IO110" s="225"/>
      <c r="IP110" s="225"/>
    </row>
    <row r="111" spans="1:250" ht="23.45" customHeight="1">
      <c r="A111" s="144"/>
      <c r="B111" s="198"/>
      <c r="C111" s="26"/>
      <c r="D111" s="502"/>
      <c r="E111" s="503"/>
      <c r="F111" s="503"/>
      <c r="G111" s="503"/>
      <c r="H111" s="503"/>
      <c r="I111" s="503"/>
      <c r="J111" s="503"/>
      <c r="K111" s="504"/>
      <c r="L111" s="27"/>
      <c r="M111" s="92"/>
      <c r="N111" s="119" t="str">
        <f t="shared" si="1"/>
        <v/>
      </c>
      <c r="O111" s="38"/>
      <c r="P111" s="234"/>
      <c r="Q111" s="332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7"/>
      <c r="AC111" s="227"/>
      <c r="AD111" s="227"/>
      <c r="AE111" s="227"/>
      <c r="AF111" s="227"/>
      <c r="AG111" s="227"/>
      <c r="AH111" s="227"/>
      <c r="AI111" s="227"/>
      <c r="AJ111" s="227"/>
      <c r="AK111" s="227"/>
      <c r="AL111" s="227"/>
      <c r="AM111" s="227"/>
      <c r="AN111" s="227"/>
      <c r="AO111" s="227"/>
      <c r="AP111" s="227"/>
      <c r="AQ111" s="225"/>
      <c r="AR111" s="225"/>
      <c r="AS111" s="225"/>
      <c r="AT111" s="225"/>
      <c r="AU111" s="225"/>
      <c r="AV111" s="225"/>
      <c r="AW111" s="225"/>
      <c r="AX111" s="225"/>
      <c r="AY111" s="225"/>
      <c r="AZ111" s="225"/>
      <c r="BA111" s="225"/>
      <c r="BB111" s="225"/>
      <c r="BC111" s="225"/>
      <c r="BD111" s="225"/>
      <c r="BE111" s="225"/>
      <c r="BF111" s="225"/>
      <c r="BG111" s="225"/>
      <c r="BH111" s="225"/>
      <c r="BI111" s="225"/>
      <c r="BJ111" s="225"/>
      <c r="BK111" s="225"/>
      <c r="BL111" s="225"/>
      <c r="BM111" s="225"/>
      <c r="BN111" s="225"/>
      <c r="BO111" s="225"/>
      <c r="BP111" s="225"/>
      <c r="BQ111" s="225"/>
      <c r="BR111" s="225"/>
      <c r="BS111" s="225"/>
      <c r="BT111" s="225"/>
      <c r="BU111" s="225"/>
      <c r="BV111" s="225"/>
      <c r="BW111" s="225"/>
      <c r="BX111" s="225"/>
      <c r="BY111" s="225"/>
      <c r="BZ111" s="225"/>
      <c r="CA111" s="225"/>
      <c r="CB111" s="225"/>
      <c r="CC111" s="225"/>
      <c r="CD111" s="225"/>
      <c r="CE111" s="225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5"/>
      <c r="DE111" s="225"/>
      <c r="DF111" s="225"/>
      <c r="DG111" s="225"/>
      <c r="DH111" s="225"/>
      <c r="DI111" s="225"/>
      <c r="DJ111" s="225"/>
      <c r="DK111" s="225"/>
      <c r="DL111" s="225"/>
      <c r="DM111" s="225"/>
      <c r="DN111" s="225"/>
      <c r="DO111" s="225"/>
      <c r="DP111" s="225"/>
      <c r="DQ111" s="225"/>
      <c r="DR111" s="225"/>
      <c r="DS111" s="225"/>
      <c r="DT111" s="225"/>
      <c r="DU111" s="225"/>
      <c r="DV111" s="225"/>
      <c r="DW111" s="225"/>
      <c r="DX111" s="225"/>
      <c r="DY111" s="225"/>
      <c r="DZ111" s="225"/>
      <c r="EA111" s="225"/>
      <c r="EB111" s="225"/>
      <c r="EC111" s="225"/>
      <c r="ED111" s="225"/>
      <c r="EE111" s="225"/>
      <c r="EF111" s="225"/>
      <c r="EG111" s="225"/>
      <c r="EH111" s="225"/>
      <c r="EI111" s="225"/>
      <c r="EJ111" s="225"/>
      <c r="EK111" s="225"/>
      <c r="EL111" s="225"/>
      <c r="EM111" s="225"/>
      <c r="EN111" s="225"/>
      <c r="EO111" s="225"/>
      <c r="EP111" s="225"/>
      <c r="EQ111" s="225"/>
      <c r="ER111" s="225"/>
      <c r="ES111" s="225"/>
      <c r="ET111" s="225"/>
      <c r="EU111" s="225"/>
      <c r="EV111" s="225"/>
      <c r="EW111" s="225"/>
      <c r="EX111" s="225"/>
      <c r="EY111" s="225"/>
      <c r="EZ111" s="225"/>
      <c r="FA111" s="225"/>
      <c r="FB111" s="225"/>
      <c r="FC111" s="225"/>
      <c r="FD111" s="225"/>
      <c r="FE111" s="225"/>
      <c r="FF111" s="225"/>
      <c r="FG111" s="225"/>
      <c r="FH111" s="225"/>
      <c r="FI111" s="225"/>
      <c r="FJ111" s="225"/>
      <c r="FK111" s="225"/>
      <c r="FL111" s="225"/>
      <c r="FM111" s="225"/>
      <c r="FN111" s="225"/>
      <c r="FO111" s="225"/>
      <c r="FP111" s="225"/>
      <c r="FQ111" s="225"/>
      <c r="FR111" s="225"/>
      <c r="FS111" s="225"/>
      <c r="FT111" s="225"/>
      <c r="FU111" s="225"/>
      <c r="FV111" s="225"/>
      <c r="FW111" s="225"/>
      <c r="FX111" s="225"/>
      <c r="FY111" s="225"/>
      <c r="FZ111" s="225"/>
      <c r="GA111" s="225"/>
      <c r="GB111" s="225"/>
      <c r="GC111" s="225"/>
      <c r="GD111" s="225"/>
      <c r="GE111" s="225"/>
      <c r="GF111" s="225"/>
      <c r="GG111" s="225"/>
      <c r="GH111" s="225"/>
      <c r="GI111" s="225"/>
      <c r="GJ111" s="225"/>
      <c r="GK111" s="225"/>
      <c r="GL111" s="225"/>
      <c r="GM111" s="225"/>
      <c r="GN111" s="225"/>
      <c r="GO111" s="225"/>
      <c r="GP111" s="225"/>
      <c r="GQ111" s="225"/>
      <c r="GR111" s="225"/>
      <c r="GS111" s="225"/>
      <c r="GT111" s="225"/>
      <c r="GU111" s="225"/>
      <c r="GV111" s="225"/>
      <c r="GW111" s="225"/>
      <c r="GX111" s="225"/>
      <c r="GY111" s="225"/>
      <c r="GZ111" s="225"/>
      <c r="HA111" s="225"/>
      <c r="HB111" s="225"/>
      <c r="HC111" s="225"/>
      <c r="HD111" s="225"/>
      <c r="HE111" s="225"/>
      <c r="HF111" s="225"/>
      <c r="HG111" s="225"/>
      <c r="HH111" s="225"/>
      <c r="HI111" s="225"/>
      <c r="HJ111" s="225"/>
      <c r="HK111" s="225"/>
      <c r="HL111" s="225"/>
      <c r="HM111" s="225"/>
      <c r="HN111" s="225"/>
      <c r="HO111" s="225"/>
      <c r="HP111" s="225"/>
      <c r="HQ111" s="225"/>
      <c r="HR111" s="225"/>
      <c r="HS111" s="225"/>
      <c r="HT111" s="225"/>
      <c r="HU111" s="225"/>
      <c r="HV111" s="225"/>
      <c r="HW111" s="225"/>
      <c r="HX111" s="225"/>
      <c r="HY111" s="225"/>
      <c r="HZ111" s="225"/>
      <c r="IA111" s="225"/>
      <c r="IB111" s="225"/>
      <c r="IC111" s="225"/>
      <c r="ID111" s="225"/>
      <c r="IE111" s="225"/>
      <c r="IF111" s="225"/>
      <c r="IG111" s="225"/>
      <c r="IH111" s="225"/>
      <c r="II111" s="225"/>
      <c r="IJ111" s="225"/>
      <c r="IK111" s="225"/>
      <c r="IL111" s="225"/>
      <c r="IM111" s="225"/>
      <c r="IN111" s="225"/>
      <c r="IO111" s="225"/>
      <c r="IP111" s="225"/>
    </row>
    <row r="112" spans="1:250" ht="23.45" customHeight="1">
      <c r="A112" s="144"/>
      <c r="B112" s="198"/>
      <c r="C112" s="26"/>
      <c r="D112" s="502"/>
      <c r="E112" s="503"/>
      <c r="F112" s="503"/>
      <c r="G112" s="503"/>
      <c r="H112" s="503"/>
      <c r="I112" s="503"/>
      <c r="J112" s="503"/>
      <c r="K112" s="504"/>
      <c r="L112" s="27"/>
      <c r="M112" s="92"/>
      <c r="N112" s="119" t="str">
        <f t="shared" si="1"/>
        <v/>
      </c>
      <c r="O112" s="38"/>
      <c r="P112" s="234"/>
      <c r="Q112" s="332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7"/>
      <c r="AC112" s="227"/>
      <c r="AD112" s="227"/>
      <c r="AE112" s="227"/>
      <c r="AF112" s="227"/>
      <c r="AG112" s="227"/>
      <c r="AH112" s="227"/>
      <c r="AI112" s="227"/>
      <c r="AJ112" s="227"/>
      <c r="AK112" s="227"/>
      <c r="AL112" s="227"/>
      <c r="AM112" s="227"/>
      <c r="AN112" s="227"/>
      <c r="AO112" s="227"/>
      <c r="AP112" s="227"/>
      <c r="AQ112" s="225"/>
      <c r="AR112" s="225"/>
      <c r="AS112" s="225"/>
      <c r="AT112" s="225"/>
      <c r="AU112" s="225"/>
      <c r="AV112" s="225"/>
      <c r="AW112" s="225"/>
      <c r="AX112" s="225"/>
      <c r="AY112" s="225"/>
      <c r="AZ112" s="225"/>
      <c r="BA112" s="225"/>
      <c r="BB112" s="225"/>
      <c r="BC112" s="225"/>
      <c r="BD112" s="225"/>
      <c r="BE112" s="225"/>
      <c r="BF112" s="225"/>
      <c r="BG112" s="225"/>
      <c r="BH112" s="225"/>
      <c r="BI112" s="225"/>
      <c r="BJ112" s="225"/>
      <c r="BK112" s="225"/>
      <c r="BL112" s="225"/>
      <c r="BM112" s="225"/>
      <c r="BN112" s="225"/>
      <c r="BO112" s="225"/>
      <c r="BP112" s="225"/>
      <c r="BQ112" s="225"/>
      <c r="BR112" s="225"/>
      <c r="BS112" s="225"/>
      <c r="BT112" s="225"/>
      <c r="BU112" s="225"/>
      <c r="BV112" s="225"/>
      <c r="BW112" s="225"/>
      <c r="BX112" s="225"/>
      <c r="BY112" s="225"/>
      <c r="BZ112" s="225"/>
      <c r="CA112" s="225"/>
      <c r="CB112" s="225"/>
      <c r="CC112" s="225"/>
      <c r="CD112" s="225"/>
      <c r="CE112" s="225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5"/>
      <c r="DE112" s="225"/>
      <c r="DF112" s="225"/>
      <c r="DG112" s="225"/>
      <c r="DH112" s="225"/>
      <c r="DI112" s="225"/>
      <c r="DJ112" s="225"/>
      <c r="DK112" s="225"/>
      <c r="DL112" s="225"/>
      <c r="DM112" s="225"/>
      <c r="DN112" s="225"/>
      <c r="DO112" s="225"/>
      <c r="DP112" s="225"/>
      <c r="DQ112" s="225"/>
      <c r="DR112" s="225"/>
      <c r="DS112" s="225"/>
      <c r="DT112" s="225"/>
      <c r="DU112" s="225"/>
      <c r="DV112" s="225"/>
      <c r="DW112" s="225"/>
      <c r="DX112" s="225"/>
      <c r="DY112" s="225"/>
      <c r="DZ112" s="225"/>
      <c r="EA112" s="225"/>
      <c r="EB112" s="225"/>
      <c r="EC112" s="225"/>
      <c r="ED112" s="225"/>
      <c r="EE112" s="225"/>
      <c r="EF112" s="225"/>
      <c r="EG112" s="225"/>
      <c r="EH112" s="225"/>
      <c r="EI112" s="225"/>
      <c r="EJ112" s="225"/>
      <c r="EK112" s="225"/>
      <c r="EL112" s="225"/>
      <c r="EM112" s="225"/>
      <c r="EN112" s="225"/>
      <c r="EO112" s="225"/>
      <c r="EP112" s="225"/>
      <c r="EQ112" s="225"/>
      <c r="ER112" s="225"/>
      <c r="ES112" s="225"/>
      <c r="ET112" s="225"/>
      <c r="EU112" s="225"/>
      <c r="EV112" s="225"/>
      <c r="EW112" s="225"/>
      <c r="EX112" s="225"/>
      <c r="EY112" s="225"/>
      <c r="EZ112" s="225"/>
      <c r="FA112" s="225"/>
      <c r="FB112" s="225"/>
      <c r="FC112" s="225"/>
      <c r="FD112" s="225"/>
      <c r="FE112" s="225"/>
      <c r="FF112" s="225"/>
      <c r="FG112" s="225"/>
      <c r="FH112" s="225"/>
      <c r="FI112" s="225"/>
      <c r="FJ112" s="225"/>
      <c r="FK112" s="225"/>
      <c r="FL112" s="225"/>
      <c r="FM112" s="225"/>
      <c r="FN112" s="225"/>
      <c r="FO112" s="225"/>
      <c r="FP112" s="225"/>
      <c r="FQ112" s="225"/>
      <c r="FR112" s="225"/>
      <c r="FS112" s="225"/>
      <c r="FT112" s="225"/>
      <c r="FU112" s="225"/>
      <c r="FV112" s="225"/>
      <c r="FW112" s="225"/>
      <c r="FX112" s="225"/>
      <c r="FY112" s="225"/>
      <c r="FZ112" s="225"/>
      <c r="GA112" s="225"/>
      <c r="GB112" s="225"/>
      <c r="GC112" s="225"/>
      <c r="GD112" s="225"/>
      <c r="GE112" s="225"/>
      <c r="GF112" s="225"/>
      <c r="GG112" s="225"/>
      <c r="GH112" s="225"/>
      <c r="GI112" s="225"/>
      <c r="GJ112" s="225"/>
      <c r="GK112" s="225"/>
      <c r="GL112" s="225"/>
      <c r="GM112" s="225"/>
      <c r="GN112" s="225"/>
      <c r="GO112" s="225"/>
      <c r="GP112" s="225"/>
      <c r="GQ112" s="225"/>
      <c r="GR112" s="225"/>
      <c r="GS112" s="225"/>
      <c r="GT112" s="225"/>
      <c r="GU112" s="225"/>
      <c r="GV112" s="225"/>
      <c r="GW112" s="225"/>
      <c r="GX112" s="225"/>
      <c r="GY112" s="225"/>
      <c r="GZ112" s="225"/>
      <c r="HA112" s="225"/>
      <c r="HB112" s="225"/>
      <c r="HC112" s="225"/>
      <c r="HD112" s="225"/>
      <c r="HE112" s="225"/>
      <c r="HF112" s="225"/>
      <c r="HG112" s="225"/>
      <c r="HH112" s="225"/>
      <c r="HI112" s="225"/>
      <c r="HJ112" s="225"/>
      <c r="HK112" s="225"/>
      <c r="HL112" s="225"/>
      <c r="HM112" s="225"/>
      <c r="HN112" s="225"/>
      <c r="HO112" s="225"/>
      <c r="HP112" s="225"/>
      <c r="HQ112" s="225"/>
      <c r="HR112" s="225"/>
      <c r="HS112" s="225"/>
      <c r="HT112" s="225"/>
      <c r="HU112" s="225"/>
      <c r="HV112" s="225"/>
      <c r="HW112" s="225"/>
      <c r="HX112" s="225"/>
      <c r="HY112" s="225"/>
      <c r="HZ112" s="225"/>
      <c r="IA112" s="225"/>
      <c r="IB112" s="225"/>
      <c r="IC112" s="225"/>
      <c r="ID112" s="225"/>
      <c r="IE112" s="225"/>
      <c r="IF112" s="225"/>
      <c r="IG112" s="225"/>
      <c r="IH112" s="225"/>
      <c r="II112" s="225"/>
      <c r="IJ112" s="225"/>
      <c r="IK112" s="225"/>
      <c r="IL112" s="225"/>
      <c r="IM112" s="225"/>
      <c r="IN112" s="225"/>
      <c r="IO112" s="225"/>
      <c r="IP112" s="225"/>
    </row>
    <row r="113" spans="1:250" ht="23.45" customHeight="1">
      <c r="A113" s="144"/>
      <c r="B113" s="198"/>
      <c r="C113" s="26"/>
      <c r="D113" s="502"/>
      <c r="E113" s="503"/>
      <c r="F113" s="503"/>
      <c r="G113" s="503"/>
      <c r="H113" s="503"/>
      <c r="I113" s="503"/>
      <c r="J113" s="503"/>
      <c r="K113" s="504"/>
      <c r="L113" s="27"/>
      <c r="M113" s="92"/>
      <c r="N113" s="119" t="str">
        <f t="shared" si="1"/>
        <v/>
      </c>
      <c r="O113" s="38"/>
      <c r="P113" s="234"/>
      <c r="Q113" s="332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7"/>
      <c r="AC113" s="227"/>
      <c r="AD113" s="227"/>
      <c r="AE113" s="227"/>
      <c r="AF113" s="227"/>
      <c r="AG113" s="227"/>
      <c r="AH113" s="227"/>
      <c r="AI113" s="227"/>
      <c r="AJ113" s="227"/>
      <c r="AK113" s="227"/>
      <c r="AL113" s="227"/>
      <c r="AM113" s="227"/>
      <c r="AN113" s="227"/>
      <c r="AO113" s="227"/>
      <c r="AP113" s="227"/>
      <c r="AQ113" s="225"/>
      <c r="AR113" s="225"/>
      <c r="AS113" s="225"/>
      <c r="AT113" s="225"/>
      <c r="AU113" s="225"/>
      <c r="AV113" s="225"/>
      <c r="AW113" s="225"/>
      <c r="AX113" s="225"/>
      <c r="AY113" s="225"/>
      <c r="AZ113" s="225"/>
      <c r="BA113" s="225"/>
      <c r="BB113" s="225"/>
      <c r="BC113" s="225"/>
      <c r="BD113" s="225"/>
      <c r="BE113" s="225"/>
      <c r="BF113" s="225"/>
      <c r="BG113" s="225"/>
      <c r="BH113" s="225"/>
      <c r="BI113" s="225"/>
      <c r="BJ113" s="225"/>
      <c r="BK113" s="225"/>
      <c r="BL113" s="225"/>
      <c r="BM113" s="225"/>
      <c r="BN113" s="225"/>
      <c r="BO113" s="225"/>
      <c r="BP113" s="225"/>
      <c r="BQ113" s="225"/>
      <c r="BR113" s="225"/>
      <c r="BS113" s="225"/>
      <c r="BT113" s="225"/>
      <c r="BU113" s="225"/>
      <c r="BV113" s="225"/>
      <c r="BW113" s="225"/>
      <c r="BX113" s="225"/>
      <c r="BY113" s="225"/>
      <c r="BZ113" s="225"/>
      <c r="CA113" s="225"/>
      <c r="CB113" s="225"/>
      <c r="CC113" s="225"/>
      <c r="CD113" s="225"/>
      <c r="CE113" s="225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5"/>
      <c r="DE113" s="225"/>
      <c r="DF113" s="225"/>
      <c r="DG113" s="225"/>
      <c r="DH113" s="225"/>
      <c r="DI113" s="225"/>
      <c r="DJ113" s="225"/>
      <c r="DK113" s="225"/>
      <c r="DL113" s="225"/>
      <c r="DM113" s="225"/>
      <c r="DN113" s="225"/>
      <c r="DO113" s="225"/>
      <c r="DP113" s="225"/>
      <c r="DQ113" s="225"/>
      <c r="DR113" s="225"/>
      <c r="DS113" s="225"/>
      <c r="DT113" s="225"/>
      <c r="DU113" s="225"/>
      <c r="DV113" s="225"/>
      <c r="DW113" s="225"/>
      <c r="DX113" s="225"/>
      <c r="DY113" s="225"/>
      <c r="DZ113" s="225"/>
      <c r="EA113" s="225"/>
      <c r="EB113" s="225"/>
      <c r="EC113" s="225"/>
      <c r="ED113" s="225"/>
      <c r="EE113" s="225"/>
      <c r="EF113" s="225"/>
      <c r="EG113" s="225"/>
      <c r="EH113" s="225"/>
      <c r="EI113" s="225"/>
      <c r="EJ113" s="225"/>
      <c r="EK113" s="225"/>
      <c r="EL113" s="225"/>
      <c r="EM113" s="225"/>
      <c r="EN113" s="225"/>
      <c r="EO113" s="225"/>
      <c r="EP113" s="225"/>
      <c r="EQ113" s="225"/>
      <c r="ER113" s="225"/>
      <c r="ES113" s="225"/>
      <c r="ET113" s="225"/>
      <c r="EU113" s="225"/>
      <c r="EV113" s="225"/>
      <c r="EW113" s="225"/>
      <c r="EX113" s="225"/>
      <c r="EY113" s="225"/>
      <c r="EZ113" s="225"/>
      <c r="FA113" s="225"/>
      <c r="FB113" s="225"/>
      <c r="FC113" s="225"/>
      <c r="FD113" s="225"/>
      <c r="FE113" s="225"/>
      <c r="FF113" s="225"/>
      <c r="FG113" s="225"/>
      <c r="FH113" s="225"/>
      <c r="FI113" s="225"/>
      <c r="FJ113" s="225"/>
      <c r="FK113" s="225"/>
      <c r="FL113" s="225"/>
      <c r="FM113" s="225"/>
      <c r="FN113" s="225"/>
      <c r="FO113" s="225"/>
      <c r="FP113" s="225"/>
      <c r="FQ113" s="225"/>
      <c r="FR113" s="225"/>
      <c r="FS113" s="225"/>
      <c r="FT113" s="225"/>
      <c r="FU113" s="225"/>
      <c r="FV113" s="225"/>
      <c r="FW113" s="225"/>
      <c r="FX113" s="225"/>
      <c r="FY113" s="225"/>
      <c r="FZ113" s="225"/>
      <c r="GA113" s="225"/>
      <c r="GB113" s="225"/>
      <c r="GC113" s="225"/>
      <c r="GD113" s="225"/>
      <c r="GE113" s="225"/>
      <c r="GF113" s="225"/>
      <c r="GG113" s="225"/>
      <c r="GH113" s="225"/>
      <c r="GI113" s="225"/>
      <c r="GJ113" s="225"/>
      <c r="GK113" s="225"/>
      <c r="GL113" s="225"/>
      <c r="GM113" s="225"/>
      <c r="GN113" s="225"/>
      <c r="GO113" s="225"/>
      <c r="GP113" s="225"/>
      <c r="GQ113" s="225"/>
      <c r="GR113" s="225"/>
      <c r="GS113" s="225"/>
      <c r="GT113" s="225"/>
      <c r="GU113" s="225"/>
      <c r="GV113" s="225"/>
      <c r="GW113" s="225"/>
      <c r="GX113" s="225"/>
      <c r="GY113" s="225"/>
      <c r="GZ113" s="225"/>
      <c r="HA113" s="225"/>
      <c r="HB113" s="225"/>
      <c r="HC113" s="225"/>
      <c r="HD113" s="225"/>
      <c r="HE113" s="225"/>
      <c r="HF113" s="225"/>
      <c r="HG113" s="225"/>
      <c r="HH113" s="225"/>
      <c r="HI113" s="225"/>
      <c r="HJ113" s="225"/>
      <c r="HK113" s="225"/>
      <c r="HL113" s="225"/>
      <c r="HM113" s="225"/>
      <c r="HN113" s="225"/>
      <c r="HO113" s="225"/>
      <c r="HP113" s="225"/>
      <c r="HQ113" s="225"/>
      <c r="HR113" s="225"/>
      <c r="HS113" s="225"/>
      <c r="HT113" s="225"/>
      <c r="HU113" s="225"/>
      <c r="HV113" s="225"/>
      <c r="HW113" s="225"/>
      <c r="HX113" s="225"/>
      <c r="HY113" s="225"/>
      <c r="HZ113" s="225"/>
      <c r="IA113" s="225"/>
      <c r="IB113" s="225"/>
      <c r="IC113" s="225"/>
      <c r="ID113" s="225"/>
      <c r="IE113" s="225"/>
      <c r="IF113" s="225"/>
      <c r="IG113" s="225"/>
      <c r="IH113" s="225"/>
      <c r="II113" s="225"/>
      <c r="IJ113" s="225"/>
      <c r="IK113" s="225"/>
      <c r="IL113" s="225"/>
      <c r="IM113" s="225"/>
      <c r="IN113" s="225"/>
      <c r="IO113" s="225"/>
      <c r="IP113" s="225"/>
    </row>
    <row r="114" spans="1:250" ht="23.45" customHeight="1">
      <c r="A114" s="144"/>
      <c r="B114" s="198"/>
      <c r="C114" s="26"/>
      <c r="D114" s="502"/>
      <c r="E114" s="503"/>
      <c r="F114" s="503"/>
      <c r="G114" s="503"/>
      <c r="H114" s="503"/>
      <c r="I114" s="503"/>
      <c r="J114" s="503"/>
      <c r="K114" s="504"/>
      <c r="L114" s="27"/>
      <c r="M114" s="92"/>
      <c r="N114" s="119" t="str">
        <f t="shared" si="1"/>
        <v/>
      </c>
      <c r="O114" s="38"/>
      <c r="P114" s="234"/>
      <c r="Q114" s="332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6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5"/>
      <c r="AR114" s="225"/>
      <c r="AS114" s="225"/>
      <c r="AT114" s="225"/>
      <c r="AU114" s="225"/>
      <c r="AV114" s="225"/>
      <c r="AW114" s="225"/>
      <c r="AX114" s="225"/>
      <c r="AY114" s="225"/>
      <c r="AZ114" s="225"/>
      <c r="BA114" s="225"/>
      <c r="BB114" s="225"/>
      <c r="BC114" s="225"/>
      <c r="BD114" s="225"/>
      <c r="BE114" s="225"/>
      <c r="BF114" s="225"/>
      <c r="BG114" s="225"/>
      <c r="BH114" s="225"/>
      <c r="BI114" s="225"/>
      <c r="BJ114" s="225"/>
      <c r="BK114" s="225"/>
      <c r="BL114" s="225"/>
      <c r="BM114" s="225"/>
      <c r="BN114" s="225"/>
      <c r="BO114" s="225"/>
      <c r="BP114" s="225"/>
      <c r="BQ114" s="225"/>
      <c r="BR114" s="225"/>
      <c r="BS114" s="225"/>
      <c r="BT114" s="225"/>
      <c r="BU114" s="225"/>
      <c r="BV114" s="225"/>
      <c r="BW114" s="225"/>
      <c r="BX114" s="225"/>
      <c r="BY114" s="225"/>
      <c r="BZ114" s="225"/>
      <c r="CA114" s="225"/>
      <c r="CB114" s="225"/>
      <c r="CC114" s="225"/>
      <c r="CD114" s="225"/>
      <c r="CE114" s="225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5"/>
      <c r="DE114" s="225"/>
      <c r="DF114" s="225"/>
      <c r="DG114" s="225"/>
      <c r="DH114" s="225"/>
      <c r="DI114" s="225"/>
      <c r="DJ114" s="225"/>
      <c r="DK114" s="225"/>
      <c r="DL114" s="225"/>
      <c r="DM114" s="225"/>
      <c r="DN114" s="225"/>
      <c r="DO114" s="225"/>
      <c r="DP114" s="225"/>
      <c r="DQ114" s="225"/>
      <c r="DR114" s="225"/>
      <c r="DS114" s="225"/>
      <c r="DT114" s="225"/>
      <c r="DU114" s="225"/>
      <c r="DV114" s="225"/>
      <c r="DW114" s="225"/>
      <c r="DX114" s="225"/>
      <c r="DY114" s="225"/>
      <c r="DZ114" s="225"/>
      <c r="EA114" s="225"/>
      <c r="EB114" s="225"/>
      <c r="EC114" s="225"/>
      <c r="ED114" s="225"/>
      <c r="EE114" s="225"/>
      <c r="EF114" s="225"/>
      <c r="EG114" s="225"/>
      <c r="EH114" s="225"/>
      <c r="EI114" s="225"/>
      <c r="EJ114" s="225"/>
      <c r="EK114" s="225"/>
      <c r="EL114" s="225"/>
      <c r="EM114" s="225"/>
      <c r="EN114" s="225"/>
      <c r="EO114" s="225"/>
      <c r="EP114" s="225"/>
      <c r="EQ114" s="225"/>
      <c r="ER114" s="225"/>
      <c r="ES114" s="225"/>
      <c r="ET114" s="225"/>
      <c r="EU114" s="225"/>
      <c r="EV114" s="225"/>
      <c r="EW114" s="225"/>
      <c r="EX114" s="225"/>
      <c r="EY114" s="225"/>
      <c r="EZ114" s="225"/>
      <c r="FA114" s="225"/>
      <c r="FB114" s="225"/>
      <c r="FC114" s="225"/>
      <c r="FD114" s="225"/>
      <c r="FE114" s="225"/>
      <c r="FF114" s="225"/>
      <c r="FG114" s="225"/>
      <c r="FH114" s="225"/>
      <c r="FI114" s="225"/>
      <c r="FJ114" s="225"/>
      <c r="FK114" s="225"/>
      <c r="FL114" s="225"/>
      <c r="FM114" s="225"/>
      <c r="FN114" s="225"/>
      <c r="FO114" s="225"/>
      <c r="FP114" s="225"/>
      <c r="FQ114" s="225"/>
      <c r="FR114" s="225"/>
      <c r="FS114" s="225"/>
      <c r="FT114" s="225"/>
      <c r="FU114" s="225"/>
      <c r="FV114" s="225"/>
      <c r="FW114" s="225"/>
      <c r="FX114" s="225"/>
      <c r="FY114" s="225"/>
      <c r="FZ114" s="225"/>
      <c r="GA114" s="225"/>
      <c r="GB114" s="225"/>
      <c r="GC114" s="225"/>
      <c r="GD114" s="225"/>
      <c r="GE114" s="225"/>
      <c r="GF114" s="225"/>
      <c r="GG114" s="225"/>
      <c r="GH114" s="225"/>
      <c r="GI114" s="225"/>
      <c r="GJ114" s="225"/>
      <c r="GK114" s="225"/>
      <c r="GL114" s="225"/>
      <c r="GM114" s="225"/>
      <c r="GN114" s="225"/>
      <c r="GO114" s="225"/>
      <c r="GP114" s="225"/>
      <c r="GQ114" s="225"/>
      <c r="GR114" s="225"/>
      <c r="GS114" s="225"/>
      <c r="GT114" s="225"/>
      <c r="GU114" s="225"/>
      <c r="GV114" s="225"/>
      <c r="GW114" s="225"/>
      <c r="GX114" s="225"/>
      <c r="GY114" s="225"/>
      <c r="GZ114" s="225"/>
      <c r="HA114" s="225"/>
      <c r="HB114" s="225"/>
      <c r="HC114" s="225"/>
      <c r="HD114" s="225"/>
      <c r="HE114" s="225"/>
      <c r="HF114" s="225"/>
      <c r="HG114" s="225"/>
      <c r="HH114" s="225"/>
      <c r="HI114" s="225"/>
      <c r="HJ114" s="225"/>
      <c r="HK114" s="225"/>
      <c r="HL114" s="225"/>
      <c r="HM114" s="225"/>
      <c r="HN114" s="225"/>
      <c r="HO114" s="225"/>
      <c r="HP114" s="225"/>
      <c r="HQ114" s="225"/>
      <c r="HR114" s="225"/>
      <c r="HS114" s="225"/>
      <c r="HT114" s="225"/>
      <c r="HU114" s="225"/>
      <c r="HV114" s="225"/>
      <c r="HW114" s="225"/>
      <c r="HX114" s="225"/>
      <c r="HY114" s="225"/>
      <c r="HZ114" s="225"/>
      <c r="IA114" s="225"/>
      <c r="IB114" s="225"/>
      <c r="IC114" s="225"/>
      <c r="ID114" s="225"/>
      <c r="IE114" s="225"/>
      <c r="IF114" s="225"/>
      <c r="IG114" s="225"/>
      <c r="IH114" s="225"/>
      <c r="II114" s="225"/>
      <c r="IJ114" s="225"/>
      <c r="IK114" s="225"/>
      <c r="IL114" s="225"/>
      <c r="IM114" s="225"/>
      <c r="IN114" s="225"/>
      <c r="IO114" s="225"/>
      <c r="IP114" s="225"/>
    </row>
    <row r="115" spans="1:250" s="40" customFormat="1" ht="3.75" customHeight="1">
      <c r="A115" s="235"/>
      <c r="D115" s="94"/>
      <c r="P115" s="133"/>
      <c r="Q115" s="335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125"/>
      <c r="FF115" s="125"/>
      <c r="FG115" s="125"/>
      <c r="FH115" s="125"/>
      <c r="FI115" s="125"/>
      <c r="FJ115" s="125"/>
      <c r="FK115" s="125"/>
      <c r="FL115" s="125"/>
      <c r="FM115" s="125"/>
      <c r="FN115" s="125"/>
      <c r="FO115" s="125"/>
      <c r="FP115" s="125"/>
      <c r="FQ115" s="125"/>
      <c r="FR115" s="125"/>
      <c r="FS115" s="125"/>
      <c r="FT115" s="125"/>
      <c r="FU115" s="125"/>
      <c r="FV115" s="125"/>
      <c r="FW115" s="125"/>
      <c r="FX115" s="125"/>
      <c r="FY115" s="125"/>
      <c r="FZ115" s="125"/>
      <c r="GA115" s="125"/>
      <c r="GB115" s="125"/>
      <c r="GC115" s="125"/>
      <c r="GD115" s="125"/>
      <c r="GE115" s="125"/>
      <c r="GF115" s="125"/>
      <c r="GG115" s="125"/>
      <c r="GH115" s="125"/>
      <c r="GI115" s="125"/>
      <c r="GJ115" s="125"/>
      <c r="GK115" s="125"/>
      <c r="GL115" s="125"/>
      <c r="GM115" s="125"/>
      <c r="GN115" s="125"/>
      <c r="GO115" s="125"/>
      <c r="GP115" s="125"/>
      <c r="GQ115" s="125"/>
      <c r="GR115" s="125"/>
      <c r="GS115" s="125"/>
      <c r="GT115" s="125"/>
      <c r="GU115" s="125"/>
      <c r="GV115" s="125"/>
      <c r="GW115" s="125"/>
      <c r="GX115" s="125"/>
      <c r="GY115" s="125"/>
      <c r="GZ115" s="125"/>
      <c r="HA115" s="125"/>
      <c r="HB115" s="125"/>
      <c r="HC115" s="125"/>
      <c r="HD115" s="125"/>
      <c r="HE115" s="125"/>
      <c r="HF115" s="125"/>
      <c r="HG115" s="125"/>
      <c r="HH115" s="125"/>
      <c r="HI115" s="125"/>
      <c r="HJ115" s="125"/>
      <c r="HK115" s="125"/>
      <c r="HL115" s="125"/>
      <c r="HM115" s="125"/>
      <c r="HN115" s="125"/>
      <c r="HO115" s="125"/>
      <c r="HP115" s="125"/>
      <c r="HQ115" s="125"/>
      <c r="HR115" s="125"/>
      <c r="HS115" s="125"/>
      <c r="HT115" s="125"/>
      <c r="HU115" s="125"/>
      <c r="HV115" s="125"/>
      <c r="HW115" s="125"/>
      <c r="HX115" s="125"/>
      <c r="HY115" s="125"/>
      <c r="HZ115" s="125"/>
      <c r="IA115" s="125"/>
      <c r="IB115" s="125"/>
      <c r="IC115" s="125"/>
      <c r="ID115" s="125"/>
      <c r="IE115" s="125"/>
      <c r="IF115" s="125"/>
      <c r="IG115" s="125"/>
      <c r="IH115" s="125"/>
      <c r="II115" s="125"/>
      <c r="IJ115" s="125"/>
      <c r="IK115" s="125"/>
      <c r="IL115" s="125"/>
      <c r="IM115" s="125"/>
      <c r="IN115" s="125"/>
      <c r="IO115" s="125"/>
      <c r="IP115" s="125"/>
    </row>
    <row r="116" spans="1:250" s="40" customFormat="1" ht="28.5" customHeight="1">
      <c r="A116" s="235"/>
      <c r="B116" s="506" t="s">
        <v>159</v>
      </c>
      <c r="C116" s="507"/>
      <c r="D116" s="507"/>
      <c r="E116" s="507"/>
      <c r="F116" s="507"/>
      <c r="G116" s="507"/>
      <c r="H116" s="507"/>
      <c r="I116" s="507"/>
      <c r="J116" s="507"/>
      <c r="K116" s="507"/>
      <c r="L116" s="507"/>
      <c r="M116" s="507"/>
      <c r="N116" s="507"/>
      <c r="O116" s="508"/>
      <c r="P116" s="225"/>
      <c r="Q116" s="335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5"/>
      <c r="EC116" s="125"/>
      <c r="ED116" s="125"/>
      <c r="EE116" s="125"/>
      <c r="EF116" s="125"/>
      <c r="EG116" s="125"/>
      <c r="EH116" s="125"/>
      <c r="EI116" s="125"/>
      <c r="EJ116" s="125"/>
      <c r="EK116" s="125"/>
      <c r="EL116" s="125"/>
      <c r="EM116" s="125"/>
      <c r="EN116" s="125"/>
      <c r="EO116" s="125"/>
      <c r="EP116" s="125"/>
      <c r="EQ116" s="125"/>
      <c r="ER116" s="125"/>
      <c r="ES116" s="125"/>
      <c r="ET116" s="125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5"/>
      <c r="FF116" s="125"/>
      <c r="FG116" s="125"/>
      <c r="FH116" s="125"/>
      <c r="FI116" s="125"/>
      <c r="FJ116" s="125"/>
      <c r="FK116" s="125"/>
      <c r="FL116" s="125"/>
      <c r="FM116" s="125"/>
      <c r="FN116" s="125"/>
      <c r="FO116" s="125"/>
      <c r="FP116" s="125"/>
      <c r="FQ116" s="125"/>
      <c r="FR116" s="125"/>
      <c r="FS116" s="125"/>
      <c r="FT116" s="125"/>
      <c r="FU116" s="125"/>
      <c r="FV116" s="125"/>
      <c r="FW116" s="125"/>
      <c r="FX116" s="125"/>
      <c r="FY116" s="125"/>
      <c r="FZ116" s="125"/>
      <c r="GA116" s="125"/>
      <c r="GB116" s="125"/>
      <c r="GC116" s="125"/>
      <c r="GD116" s="125"/>
      <c r="GE116" s="125"/>
      <c r="GF116" s="125"/>
      <c r="GG116" s="125"/>
      <c r="GH116" s="125"/>
      <c r="GI116" s="125"/>
      <c r="GJ116" s="125"/>
      <c r="GK116" s="125"/>
      <c r="GL116" s="125"/>
      <c r="GM116" s="125"/>
      <c r="GN116" s="125"/>
      <c r="GO116" s="125"/>
      <c r="GP116" s="125"/>
      <c r="GQ116" s="125"/>
      <c r="GR116" s="125"/>
      <c r="GS116" s="125"/>
      <c r="GT116" s="125"/>
      <c r="GU116" s="125"/>
      <c r="GV116" s="125"/>
      <c r="GW116" s="125"/>
      <c r="GX116" s="125"/>
      <c r="GY116" s="125"/>
      <c r="GZ116" s="125"/>
      <c r="HA116" s="125"/>
      <c r="HB116" s="125"/>
      <c r="HC116" s="125"/>
      <c r="HD116" s="125"/>
      <c r="HE116" s="125"/>
      <c r="HF116" s="125"/>
      <c r="HG116" s="125"/>
      <c r="HH116" s="125"/>
      <c r="HI116" s="125"/>
      <c r="HJ116" s="125"/>
      <c r="HK116" s="125"/>
      <c r="HL116" s="125"/>
      <c r="HM116" s="125"/>
      <c r="HN116" s="125"/>
      <c r="HO116" s="125"/>
      <c r="HP116" s="125"/>
      <c r="HQ116" s="125"/>
      <c r="HR116" s="125"/>
      <c r="HS116" s="125"/>
      <c r="HT116" s="125"/>
      <c r="HU116" s="125"/>
      <c r="HV116" s="125"/>
      <c r="HW116" s="125"/>
      <c r="HX116" s="125"/>
      <c r="HY116" s="125"/>
      <c r="HZ116" s="125"/>
      <c r="IA116" s="125"/>
      <c r="IB116" s="125"/>
      <c r="IC116" s="125"/>
      <c r="ID116" s="125"/>
      <c r="IE116" s="125"/>
      <c r="IF116" s="125"/>
      <c r="IG116" s="125"/>
      <c r="IH116" s="125"/>
      <c r="II116" s="125"/>
      <c r="IJ116" s="125"/>
      <c r="IK116" s="125"/>
      <c r="IL116" s="125"/>
      <c r="IM116" s="125"/>
      <c r="IN116" s="125"/>
      <c r="IO116" s="125"/>
      <c r="IP116" s="125"/>
    </row>
    <row r="117" spans="1:250" s="40" customFormat="1" ht="21.75" customHeight="1">
      <c r="A117" s="235"/>
      <c r="B117" s="518" t="s">
        <v>160</v>
      </c>
      <c r="C117" s="519"/>
      <c r="D117" s="519"/>
      <c r="E117" s="519"/>
      <c r="F117" s="519"/>
      <c r="G117" s="519"/>
      <c r="H117" s="519"/>
      <c r="I117" s="519"/>
      <c r="J117" s="519"/>
      <c r="K117" s="519"/>
      <c r="L117" s="519"/>
      <c r="M117" s="519"/>
      <c r="N117" s="519"/>
      <c r="O117" s="520"/>
      <c r="P117" s="225"/>
      <c r="Q117" s="335"/>
      <c r="R117" s="142"/>
      <c r="S117" s="142"/>
      <c r="T117" s="134"/>
      <c r="U117" s="134"/>
      <c r="V117" s="134"/>
      <c r="W117" s="134"/>
      <c r="X117" s="134"/>
      <c r="Y117" s="134"/>
      <c r="Z117" s="134"/>
      <c r="AA117" s="134"/>
      <c r="AB117" s="129"/>
      <c r="AC117" s="129"/>
      <c r="AD117" s="129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5"/>
      <c r="BO117" s="125"/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5"/>
      <c r="CC117" s="125"/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5"/>
      <c r="CQ117" s="125"/>
      <c r="CR117" s="125"/>
      <c r="CS117" s="125"/>
      <c r="CT117" s="125"/>
      <c r="CU117" s="125"/>
      <c r="CV117" s="125"/>
      <c r="CW117" s="125"/>
      <c r="CX117" s="125"/>
      <c r="CY117" s="125"/>
      <c r="CZ117" s="125"/>
      <c r="DA117" s="125"/>
      <c r="DB117" s="125"/>
      <c r="DC117" s="125"/>
      <c r="DD117" s="125"/>
      <c r="DE117" s="125"/>
      <c r="DF117" s="125"/>
      <c r="DG117" s="125"/>
      <c r="DH117" s="125"/>
      <c r="DI117" s="125"/>
      <c r="DJ117" s="125"/>
      <c r="DK117" s="125"/>
      <c r="DL117" s="125"/>
      <c r="DM117" s="125"/>
      <c r="DN117" s="125"/>
      <c r="DO117" s="125"/>
      <c r="DP117" s="125"/>
      <c r="DQ117" s="125"/>
      <c r="DR117" s="125"/>
      <c r="DS117" s="125"/>
      <c r="DT117" s="125"/>
      <c r="DU117" s="125"/>
      <c r="DV117" s="125"/>
      <c r="DW117" s="125"/>
      <c r="DX117" s="125"/>
      <c r="DY117" s="125"/>
      <c r="DZ117" s="125"/>
      <c r="EA117" s="125"/>
      <c r="EB117" s="125"/>
      <c r="EC117" s="125"/>
      <c r="ED117" s="125"/>
      <c r="EE117" s="125"/>
      <c r="EF117" s="125"/>
      <c r="EG117" s="125"/>
      <c r="EH117" s="125"/>
      <c r="EI117" s="125"/>
      <c r="EJ117" s="125"/>
      <c r="EK117" s="125"/>
      <c r="EL117" s="125"/>
      <c r="EM117" s="125"/>
      <c r="EN117" s="125"/>
      <c r="EO117" s="125"/>
      <c r="EP117" s="125"/>
      <c r="EQ117" s="125"/>
      <c r="ER117" s="125"/>
      <c r="ES117" s="125"/>
      <c r="ET117" s="125"/>
      <c r="EU117" s="125"/>
      <c r="EV117" s="125"/>
      <c r="EW117" s="125"/>
      <c r="EX117" s="125"/>
      <c r="EY117" s="125"/>
      <c r="EZ117" s="125"/>
      <c r="FA117" s="125"/>
      <c r="FB117" s="125"/>
      <c r="FC117" s="125"/>
      <c r="FD117" s="125"/>
      <c r="FE117" s="125"/>
      <c r="FF117" s="125"/>
      <c r="FG117" s="125"/>
      <c r="FH117" s="125"/>
      <c r="FI117" s="125"/>
      <c r="FJ117" s="125"/>
      <c r="FK117" s="125"/>
      <c r="FL117" s="125"/>
      <c r="FM117" s="125"/>
      <c r="FN117" s="125"/>
      <c r="FO117" s="125"/>
      <c r="FP117" s="125"/>
      <c r="FQ117" s="125"/>
      <c r="FR117" s="125"/>
      <c r="FS117" s="125"/>
      <c r="FT117" s="125"/>
      <c r="FU117" s="125"/>
      <c r="FV117" s="125"/>
      <c r="FW117" s="125"/>
      <c r="FX117" s="125"/>
      <c r="FY117" s="125"/>
      <c r="FZ117" s="125"/>
      <c r="GA117" s="125"/>
      <c r="GB117" s="125"/>
      <c r="GC117" s="125"/>
      <c r="GD117" s="125"/>
      <c r="GE117" s="125"/>
      <c r="GF117" s="125"/>
      <c r="GG117" s="125"/>
      <c r="GH117" s="125"/>
      <c r="GI117" s="125"/>
      <c r="GJ117" s="125"/>
      <c r="GK117" s="125"/>
      <c r="GL117" s="125"/>
      <c r="GM117" s="125"/>
      <c r="GN117" s="125"/>
      <c r="GO117" s="125"/>
      <c r="GP117" s="125"/>
      <c r="GQ117" s="125"/>
      <c r="GR117" s="125"/>
      <c r="GS117" s="125"/>
      <c r="GT117" s="125"/>
      <c r="GU117" s="125"/>
      <c r="GV117" s="125"/>
      <c r="GW117" s="125"/>
      <c r="GX117" s="125"/>
      <c r="GY117" s="125"/>
      <c r="GZ117" s="125"/>
      <c r="HA117" s="125"/>
      <c r="HB117" s="125"/>
      <c r="HC117" s="125"/>
      <c r="HD117" s="125"/>
      <c r="HE117" s="125"/>
      <c r="HF117" s="125"/>
      <c r="HG117" s="125"/>
      <c r="HH117" s="125"/>
      <c r="HI117" s="125"/>
      <c r="HJ117" s="125"/>
      <c r="HK117" s="125"/>
      <c r="HL117" s="125"/>
      <c r="HM117" s="125"/>
      <c r="HN117" s="125"/>
      <c r="HO117" s="125"/>
      <c r="HP117" s="125"/>
      <c r="HQ117" s="125"/>
      <c r="HR117" s="125"/>
      <c r="HS117" s="125"/>
      <c r="HT117" s="125"/>
      <c r="HU117" s="125"/>
      <c r="HV117" s="125"/>
      <c r="HW117" s="125"/>
      <c r="HX117" s="125"/>
      <c r="HY117" s="125"/>
      <c r="HZ117" s="125"/>
      <c r="IA117" s="125"/>
      <c r="IB117" s="125"/>
      <c r="IC117" s="125"/>
      <c r="ID117" s="125"/>
      <c r="IE117" s="125"/>
      <c r="IF117" s="125"/>
      <c r="IG117" s="125"/>
      <c r="IH117" s="125"/>
      <c r="II117" s="125"/>
      <c r="IJ117" s="125"/>
      <c r="IK117" s="125"/>
      <c r="IL117" s="125"/>
      <c r="IM117" s="125"/>
      <c r="IN117" s="125"/>
      <c r="IO117" s="125"/>
      <c r="IP117" s="125"/>
    </row>
    <row r="118" spans="1:250" ht="15.75" customHeight="1">
      <c r="A118" s="148"/>
      <c r="B118" s="152" t="str">
        <f>B64</f>
        <v>FAPESP,  OCTOBER 2013</v>
      </c>
      <c r="C118" s="3"/>
      <c r="D118" s="73"/>
      <c r="E118" s="157"/>
      <c r="F118" s="157"/>
      <c r="G118" s="157"/>
      <c r="H118" s="157"/>
      <c r="I118" s="157"/>
      <c r="J118" s="157"/>
      <c r="K118" s="3"/>
      <c r="L118" s="3"/>
      <c r="M118" s="156"/>
      <c r="N118" s="156"/>
      <c r="O118" s="156">
        <v>2</v>
      </c>
      <c r="P118" s="234"/>
      <c r="Q118" s="336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7"/>
      <c r="DH118" s="147"/>
      <c r="DI118" s="147"/>
      <c r="DJ118" s="147"/>
      <c r="DK118" s="147"/>
      <c r="DL118" s="147"/>
      <c r="DM118" s="147"/>
      <c r="DN118" s="147"/>
      <c r="DO118" s="147"/>
      <c r="DP118" s="147"/>
      <c r="DQ118" s="147"/>
      <c r="DR118" s="147"/>
      <c r="DS118" s="147"/>
      <c r="DT118" s="147"/>
      <c r="DU118" s="147"/>
      <c r="DV118" s="147"/>
      <c r="DW118" s="147"/>
      <c r="DX118" s="147"/>
      <c r="DY118" s="147"/>
      <c r="DZ118" s="147"/>
      <c r="EA118" s="147"/>
      <c r="EB118" s="147"/>
      <c r="EC118" s="147"/>
      <c r="ED118" s="147"/>
      <c r="EE118" s="147"/>
      <c r="EF118" s="147"/>
      <c r="EG118" s="147"/>
      <c r="EH118" s="147"/>
      <c r="EI118" s="147"/>
      <c r="EJ118" s="147"/>
      <c r="EK118" s="147"/>
      <c r="EL118" s="147"/>
      <c r="EM118" s="147"/>
      <c r="EN118" s="147"/>
      <c r="EO118" s="147"/>
      <c r="EP118" s="147"/>
      <c r="EQ118" s="147"/>
      <c r="ER118" s="147"/>
      <c r="ES118" s="147"/>
      <c r="ET118" s="147"/>
      <c r="EU118" s="147"/>
      <c r="EV118" s="147"/>
      <c r="EW118" s="147"/>
      <c r="EX118" s="147"/>
      <c r="EY118" s="147"/>
      <c r="EZ118" s="147"/>
      <c r="FA118" s="147"/>
      <c r="FB118" s="147"/>
      <c r="FC118" s="147"/>
      <c r="FD118" s="147"/>
      <c r="FE118" s="147"/>
      <c r="FF118" s="147"/>
      <c r="FG118" s="147"/>
      <c r="FH118" s="147"/>
      <c r="FI118" s="147"/>
      <c r="FJ118" s="147"/>
      <c r="FK118" s="147"/>
      <c r="FL118" s="147"/>
      <c r="FM118" s="147"/>
      <c r="FN118" s="147"/>
      <c r="FO118" s="147"/>
      <c r="FP118" s="147"/>
      <c r="FQ118" s="147"/>
      <c r="FR118" s="147"/>
      <c r="FS118" s="147"/>
      <c r="FT118" s="147"/>
      <c r="FU118" s="147"/>
      <c r="FV118" s="147"/>
      <c r="FW118" s="147"/>
      <c r="FX118" s="147"/>
      <c r="FY118" s="147"/>
      <c r="FZ118" s="147"/>
      <c r="GA118" s="147"/>
      <c r="GB118" s="147"/>
      <c r="GC118" s="147"/>
      <c r="GD118" s="147"/>
      <c r="GE118" s="147"/>
      <c r="GF118" s="147"/>
      <c r="GG118" s="147"/>
      <c r="GH118" s="147"/>
      <c r="GI118" s="147"/>
      <c r="GJ118" s="147"/>
      <c r="GK118" s="147"/>
      <c r="GL118" s="147"/>
      <c r="GM118" s="147"/>
      <c r="GN118" s="147"/>
      <c r="GO118" s="147"/>
      <c r="GP118" s="147"/>
      <c r="GQ118" s="147"/>
      <c r="GR118" s="147"/>
      <c r="GS118" s="147"/>
      <c r="GT118" s="147"/>
      <c r="GU118" s="147"/>
      <c r="GV118" s="147"/>
      <c r="GW118" s="147"/>
      <c r="GX118" s="147"/>
      <c r="GY118" s="147"/>
      <c r="GZ118" s="147"/>
      <c r="HA118" s="147"/>
      <c r="HB118" s="147"/>
      <c r="HC118" s="147"/>
      <c r="HD118" s="147"/>
      <c r="HE118" s="147"/>
      <c r="HF118" s="147"/>
      <c r="HG118" s="147"/>
      <c r="HH118" s="147"/>
      <c r="HI118" s="147"/>
      <c r="HJ118" s="147"/>
      <c r="HK118" s="147"/>
      <c r="HL118" s="147"/>
      <c r="HM118" s="147"/>
      <c r="HN118" s="147"/>
      <c r="HO118" s="147"/>
      <c r="HP118" s="147"/>
      <c r="HQ118" s="147"/>
      <c r="HR118" s="147"/>
      <c r="HS118" s="147"/>
      <c r="HT118" s="147"/>
      <c r="HU118" s="147"/>
      <c r="HV118" s="147"/>
      <c r="HW118" s="147"/>
      <c r="HX118" s="147"/>
      <c r="HY118" s="147"/>
      <c r="HZ118" s="147"/>
      <c r="IA118" s="147"/>
      <c r="IB118" s="147"/>
      <c r="IC118" s="147"/>
      <c r="ID118" s="147"/>
      <c r="IE118" s="147"/>
      <c r="IF118" s="147"/>
      <c r="IG118" s="147"/>
      <c r="IH118" s="147"/>
      <c r="II118" s="147"/>
      <c r="IJ118" s="147"/>
      <c r="IK118" s="147"/>
      <c r="IL118" s="147"/>
      <c r="IM118" s="147"/>
      <c r="IN118" s="147"/>
      <c r="IO118" s="147"/>
      <c r="IP118" s="147"/>
    </row>
    <row r="119" spans="1:250" ht="6" customHeight="1"/>
    <row r="120" spans="1:250" ht="15.75" hidden="1" customHeight="1"/>
    <row r="121" spans="1:250" ht="15.75" hidden="1" customHeight="1"/>
    <row r="122" spans="1:250" ht="15.75" hidden="1" customHeight="1"/>
    <row r="123" spans="1:250" ht="15.75" hidden="1" customHeight="1"/>
    <row r="124" spans="1:250" ht="15.75" hidden="1" customHeight="1"/>
    <row r="125" spans="1:250" ht="15.75" hidden="1" customHeight="1"/>
    <row r="126" spans="1:250" ht="15.75" hidden="1" customHeight="1"/>
    <row r="127" spans="1:250" ht="15.75" hidden="1" customHeight="1"/>
    <row r="128" spans="1:250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customHeight="1"/>
    <row r="284" ht="15.75" customHeight="1"/>
  </sheetData>
  <sheetProtection algorithmName="SHA-512" hashValue="f6ZljGGr4yfACr3MVvHgVUSgSyvwhn1hI6wH40rEl3Acqtv7YdYYfSbogoUa9iRn9mLdlJO4He/VI/09koiFuw==" saltValue="aLMa0vQ7AATo7snSLj0dqQ==" spinCount="100000" sheet="1" objects="1" scenarios="1"/>
  <mergeCells count="115">
    <mergeCell ref="D112:K112"/>
    <mergeCell ref="D113:K113"/>
    <mergeCell ref="D102:K102"/>
    <mergeCell ref="D93:K93"/>
    <mergeCell ref="D50:K50"/>
    <mergeCell ref="D68:K68"/>
    <mergeCell ref="D103:K103"/>
    <mergeCell ref="C66:C67"/>
    <mergeCell ref="B66:B67"/>
    <mergeCell ref="D104:K104"/>
    <mergeCell ref="D105:K105"/>
    <mergeCell ref="D106:K106"/>
    <mergeCell ref="D92:K92"/>
    <mergeCell ref="D94:K94"/>
    <mergeCell ref="D76:K76"/>
    <mergeCell ref="D71:K71"/>
    <mergeCell ref="D86:K86"/>
    <mergeCell ref="D85:K85"/>
    <mergeCell ref="D88:K88"/>
    <mergeCell ref="D75:K75"/>
    <mergeCell ref="D72:K72"/>
    <mergeCell ref="D73:K73"/>
    <mergeCell ref="D82:K82"/>
    <mergeCell ref="D74:K74"/>
    <mergeCell ref="B117:O117"/>
    <mergeCell ref="D109:K109"/>
    <mergeCell ref="D95:K95"/>
    <mergeCell ref="D96:K96"/>
    <mergeCell ref="D80:K80"/>
    <mergeCell ref="D79:K79"/>
    <mergeCell ref="D97:K97"/>
    <mergeCell ref="D98:K98"/>
    <mergeCell ref="D99:K99"/>
    <mergeCell ref="D100:K100"/>
    <mergeCell ref="D101:K101"/>
    <mergeCell ref="D114:K114"/>
    <mergeCell ref="D107:K107"/>
    <mergeCell ref="D108:K108"/>
    <mergeCell ref="D110:K110"/>
    <mergeCell ref="D111:K111"/>
    <mergeCell ref="D91:K91"/>
    <mergeCell ref="D90:K90"/>
    <mergeCell ref="D89:K89"/>
    <mergeCell ref="D84:K84"/>
    <mergeCell ref="D83:K83"/>
    <mergeCell ref="D81:K81"/>
    <mergeCell ref="B116:O116"/>
    <mergeCell ref="D87:K87"/>
    <mergeCell ref="D18:K18"/>
    <mergeCell ref="D21:K21"/>
    <mergeCell ref="D19:K19"/>
    <mergeCell ref="D22:K22"/>
    <mergeCell ref="D26:K26"/>
    <mergeCell ref="D17:K17"/>
    <mergeCell ref="D33:K33"/>
    <mergeCell ref="D34:K34"/>
    <mergeCell ref="D35:K35"/>
    <mergeCell ref="N2:O2"/>
    <mergeCell ref="D23:K23"/>
    <mergeCell ref="D24:K24"/>
    <mergeCell ref="D25:K25"/>
    <mergeCell ref="L14:L15"/>
    <mergeCell ref="D47:K47"/>
    <mergeCell ref="D29:K29"/>
    <mergeCell ref="D37:K37"/>
    <mergeCell ref="D20:K20"/>
    <mergeCell ref="D28:K28"/>
    <mergeCell ref="F9:O9"/>
    <mergeCell ref="D12:F12"/>
    <mergeCell ref="D14:K15"/>
    <mergeCell ref="N14:N15"/>
    <mergeCell ref="M14:M15"/>
    <mergeCell ref="O14:O15"/>
    <mergeCell ref="D40:K40"/>
    <mergeCell ref="D41:K41"/>
    <mergeCell ref="D42:K42"/>
    <mergeCell ref="D43:K43"/>
    <mergeCell ref="D44:K44"/>
    <mergeCell ref="D16:K16"/>
    <mergeCell ref="D27:K27"/>
    <mergeCell ref="D46:K46"/>
    <mergeCell ref="D36:K36"/>
    <mergeCell ref="D38:K38"/>
    <mergeCell ref="D39:K39"/>
    <mergeCell ref="D31:K31"/>
    <mergeCell ref="D32:K32"/>
    <mergeCell ref="D69:K69"/>
    <mergeCell ref="D51:K51"/>
    <mergeCell ref="B7:P7"/>
    <mergeCell ref="B62:O62"/>
    <mergeCell ref="B14:B15"/>
    <mergeCell ref="C14:C15"/>
    <mergeCell ref="B12:C12"/>
    <mergeCell ref="D30:K30"/>
    <mergeCell ref="M66:M67"/>
    <mergeCell ref="N66:N67"/>
    <mergeCell ref="O66:O67"/>
    <mergeCell ref="B63:O63"/>
    <mergeCell ref="D49:K49"/>
    <mergeCell ref="L66:L67"/>
    <mergeCell ref="D66:K67"/>
    <mergeCell ref="D45:K45"/>
    <mergeCell ref="D48:K48"/>
    <mergeCell ref="D59:K59"/>
    <mergeCell ref="D57:K57"/>
    <mergeCell ref="D77:K77"/>
    <mergeCell ref="D78:K78"/>
    <mergeCell ref="D70:K70"/>
    <mergeCell ref="D52:K52"/>
    <mergeCell ref="D60:K60"/>
    <mergeCell ref="D56:K56"/>
    <mergeCell ref="D55:K55"/>
    <mergeCell ref="D53:K53"/>
    <mergeCell ref="D54:K54"/>
    <mergeCell ref="D58:K58"/>
  </mergeCells>
  <phoneticPr fontId="0" type="noConversion"/>
  <conditionalFormatting sqref="N61">
    <cfRule type="cellIs" dxfId="42" priority="17" stopIfTrue="1" operator="equal">
      <formula>"INDIQUE A MOEDA"</formula>
    </cfRule>
  </conditionalFormatting>
  <conditionalFormatting sqref="M68:M114 M16:M60">
    <cfRule type="cellIs" dxfId="41" priority="16" stopIfTrue="1" operator="equal">
      <formula>0</formula>
    </cfRule>
  </conditionalFormatting>
  <conditionalFormatting sqref="N68:N114 N16:N60 D12">
    <cfRule type="cellIs" dxfId="40" priority="12" stopIfTrue="1" operator="equal">
      <formula>""</formula>
    </cfRule>
  </conditionalFormatting>
  <conditionalFormatting sqref="C38:K46 E19:K51 E16:L16 B16:D60 C48:K60 C30:K36 F9:O9 L17:L60 B68:L114">
    <cfRule type="cellIs" dxfId="39" priority="11" stopIfTrue="1" operator="equal">
      <formula>""</formula>
    </cfRule>
  </conditionalFormatting>
  <conditionalFormatting sqref="N3">
    <cfRule type="cellIs" dxfId="38" priority="3" operator="equal">
      <formula>"CLIQUE AQUI E SELECIONE A MODALIDADE DO AUXÍLIO SOLICITADO"</formula>
    </cfRule>
  </conditionalFormatting>
  <dataValidations xWindow="677" yWindow="566" count="5">
    <dataValidation type="decimal" allowBlank="1" showInputMessage="1" showErrorMessage="1" errorTitle="ATENÇÃO!" error="Esse campo só aceita NÚMEROS." sqref="M68:M114 M16:M60">
      <formula1>0.1</formula1>
      <formula2>99999999999.9999</formula2>
    </dataValidation>
    <dataValidation type="whole" allowBlank="1" showInputMessage="1" showErrorMessage="1" errorTitle="ATENÇÃO" error="ESTE CAMPO SÓ ACEITAS NÚMEROS INTEIROS" sqref="C68:C114 C16:C60">
      <formula1>1</formula1>
      <formula2>100000000</formula2>
    </dataValidation>
    <dataValidation allowBlank="1" showErrorMessage="1" sqref="D68:K114 D16:K60 E9:P9 G11:O12"/>
    <dataValidation allowBlank="1" showInputMessage="1" showErrorMessage="1" promptTitle="ATENÇÃO!" prompt="PREENCHIMENTO OBRIGATÓRIO SE O PROJETO ENVOLVER A_x000a_A AQUISIÇÃO DE RADIOISÓTOPOS OU RADIOATIVOS." sqref="K10:L10"/>
    <dataValidation allowBlank="1" showErrorMessage="1" promptTitle="ATENÇÃO" prompt="Faça a correlação entre o item solicitado e o orçamento apresentado." sqref="L16:L60 L68:L114"/>
  </dataValidations>
  <printOptions horizontalCentered="1"/>
  <pageMargins left="0.74803149606299213" right="0.27559055118110237" top="0.39370078740157483" bottom="0.39370078740157483" header="0" footer="0"/>
  <pageSetup paperSize="9" scale="60" fitToHeight="2" orientation="portrait" r:id="rId1"/>
  <headerFooter alignWithMargins="0"/>
  <rowBreaks count="1" manualBreakCount="1">
    <brk id="64" min="1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Check Box 17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Check Box 18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Check Box 19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Check Box 20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219075</xdr:rowOff>
                  </from>
                  <to>
                    <xdr:col>1</xdr:col>
                    <xdr:colOff>0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Check Box 22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Check Box 23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Check Box 24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Check Box 25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Check Box 32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Check Box 33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Check Box 34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219075</xdr:rowOff>
                  </from>
                  <to>
                    <xdr:col>1</xdr:col>
                    <xdr:colOff>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219075</xdr:rowOff>
                  </from>
                  <to>
                    <xdr:col>1</xdr:col>
                    <xdr:colOff>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219075</xdr:rowOff>
                  </from>
                  <to>
                    <xdr:col>1</xdr:col>
                    <xdr:colOff>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219075</xdr:rowOff>
                  </from>
                  <to>
                    <xdr:col>1</xdr:col>
                    <xdr:colOff>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9" name="Check Box 44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219075</xdr:rowOff>
                  </from>
                  <to>
                    <xdr:col>1</xdr:col>
                    <xdr:colOff>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0" name="Check Box 46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219075</xdr:rowOff>
                  </from>
                  <to>
                    <xdr:col>1</xdr:col>
                    <xdr:colOff>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219075</xdr:rowOff>
                  </from>
                  <to>
                    <xdr:col>1</xdr:col>
                    <xdr:colOff>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2" name="Check Box 5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3" name="Check Box 5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4" name="Check Box 54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5" name="Check Box 56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Check Box 58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7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8" name="Check Box 62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49" name="Check Box 289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50" name="Check Box 290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51" name="Check Box 291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52" name="Check Box 292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53" name="Check Box 293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54" name="Check Box 294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55" name="Check Box 295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56" name="Check Box 297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57" name="Check Box 298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58" name="Check Box 299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59" name="Check Box 300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0" name="Check Box 301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1" name="Check Box 302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62" name="Check Box 303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3" name="Check Box 305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4" name="Check Box 306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5" name="Check Box 307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6" name="Check Box 308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7" name="Check Box 309">
              <controlPr defaultSize="0" autoFill="0" autoLine="0" autoPict="0">
                <anchor moveWithCells="1">
                  <from>
                    <xdr:col>1</xdr:col>
                    <xdr:colOff>0</xdr:colOff>
                    <xdr:row>118</xdr:row>
                    <xdr:rowOff>0</xdr:rowOff>
                  </from>
                  <to>
                    <xdr:col>1</xdr:col>
                    <xdr:colOff>0</xdr:colOff>
                    <xdr:row>118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68" name="Check Box 37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69" name="Check Box 376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70" name="Check Box 377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71" name="Check Box 378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72" name="Check Box 379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219075</xdr:rowOff>
                  </from>
                  <to>
                    <xdr:col>1</xdr:col>
                    <xdr:colOff>0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73" name="Check Box 380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219075</xdr:rowOff>
                  </from>
                  <to>
                    <xdr:col>1</xdr:col>
                    <xdr:colOff>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74" name="Check Box 381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75" name="Check Box 38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76" name="Check Box 383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77" name="Check Box 38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78" name="Check Box 38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79" name="Check Box 386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80" name="Check Box 387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81" name="Check Box 38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82" name="Check Box 389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83" name="Check Box 39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84" name="Check Box 391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85" name="Check Box 39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86" name="Check Box 393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87" name="Check Box 394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88" name="Check Box 395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219075</xdr:rowOff>
                  </from>
                  <to>
                    <xdr:col>1</xdr:col>
                    <xdr:colOff>0</xdr:colOff>
                    <xdr:row>47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89" name="Check Box 39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90" name="Check Box 39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91" name="Check Box 398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92" name="Check Box 39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93" name="Check Box 400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94" name="Check Box 40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95" name="Check Box 40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96" name="Check Box 40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97" name="Check Box 404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98" name="Check Box 405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99" name="Check Box 406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219075</xdr:rowOff>
                  </from>
                  <to>
                    <xdr:col>1</xdr:col>
                    <xdr:colOff>0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100" name="Check Box 407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101" name="Check Box 408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102" name="Check Box 409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103" name="Check Box 410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5" r:id="rId104" name="Check Box 811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6" r:id="rId105" name="Check Box 812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7" r:id="rId106" name="Check Box 813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8" r:id="rId107" name="Check Box 814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39" r:id="rId108" name="Check Box 815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0" r:id="rId109" name="Check Box 816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1" r:id="rId110" name="Check Box 817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2" r:id="rId111" name="Check Box 81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" r:id="rId112" name="Check Box 819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" r:id="rId113" name="Check Box 820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" r:id="rId114" name="Check Box 82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" r:id="rId115" name="Check Box 82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7" r:id="rId116" name="Check Box 82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8" r:id="rId117" name="Check Box 82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9" r:id="rId118" name="Check Box 825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0" r:id="rId119" name="Check Box 826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1" r:id="rId120" name="Check Box 827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2" r:id="rId121" name="Check Box 828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3" r:id="rId122" name="Check Box 829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4" r:id="rId123" name="Check Box 830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5" r:id="rId124" name="Check Box 831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6" r:id="rId125" name="Check Box 83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7" r:id="rId126" name="Check Box 833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8" r:id="rId127" name="Check Box 83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59" r:id="rId128" name="Check Box 835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0" r:id="rId129" name="Check Box 836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1" r:id="rId130" name="Check Box 837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2" r:id="rId131" name="Check Box 83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132" name="Check Box 83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219075</xdr:rowOff>
                  </from>
                  <to>
                    <xdr:col>1</xdr:col>
                    <xdr:colOff>0</xdr:colOff>
                    <xdr:row>86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4" r:id="rId133" name="Check Box 84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5" r:id="rId134" name="Check Box 841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6" r:id="rId135" name="Check Box 842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7" r:id="rId136" name="Check Box 843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8" r:id="rId137" name="Check Box 844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9" r:id="rId138" name="Check Box 845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219075</xdr:rowOff>
                  </from>
                  <to>
                    <xdr:col>1</xdr:col>
                    <xdr:colOff>0</xdr:colOff>
                    <xdr:row>68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0" r:id="rId139" name="Check Box 846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219075</xdr:rowOff>
                  </from>
                  <to>
                    <xdr:col>1</xdr:col>
                    <xdr:colOff>0</xdr:colOff>
                    <xdr:row>69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1" r:id="rId140" name="Check Box 847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219075</xdr:rowOff>
                  </from>
                  <to>
                    <xdr:col>1</xdr:col>
                    <xdr:colOff>0</xdr:colOff>
                    <xdr:row>70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2" r:id="rId141" name="Check Box 848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219075</xdr:rowOff>
                  </from>
                  <to>
                    <xdr:col>1</xdr:col>
                    <xdr:colOff>0</xdr:colOff>
                    <xdr:row>71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3" r:id="rId142" name="Check Box 849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219075</xdr:rowOff>
                  </from>
                  <to>
                    <xdr:col>1</xdr:col>
                    <xdr:colOff>0</xdr:colOff>
                    <xdr:row>72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4" r:id="rId143" name="Check Box 850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5" r:id="rId144" name="Check Box 85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6" r:id="rId145" name="Check Box 852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219075</xdr:rowOff>
                  </from>
                  <to>
                    <xdr:col>1</xdr:col>
                    <xdr:colOff>0</xdr:colOff>
                    <xdr:row>85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7" r:id="rId146" name="Check Box 853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228600</xdr:rowOff>
                  </from>
                  <to>
                    <xdr:col>1</xdr:col>
                    <xdr:colOff>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78" r:id="rId147" name="Check Box 854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219075</xdr:rowOff>
                  </from>
                  <to>
                    <xdr:col>1</xdr:col>
                    <xdr:colOff>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0" r:id="rId148" name="Check Box 856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219075</xdr:rowOff>
                  </from>
                  <to>
                    <xdr:col>1</xdr:col>
                    <xdr:colOff>0</xdr:colOff>
                    <xdr:row>90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1" r:id="rId149" name="Check Box 85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2" r:id="rId150" name="Check Box 85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3" r:id="rId151" name="Check Box 859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4" r:id="rId152" name="Check Box 86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5" r:id="rId153" name="Check Box 861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219075</xdr:rowOff>
                  </from>
                  <to>
                    <xdr:col>1</xdr:col>
                    <xdr:colOff>0</xdr:colOff>
                    <xdr:row>73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6" r:id="rId154" name="Check Box 86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7" r:id="rId155" name="Check Box 863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8" r:id="rId156" name="Check Box 86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89" r:id="rId157" name="Check Box 865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0" r:id="rId158" name="Check Box 86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1" r:id="rId159" name="Check Box 867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2" r:id="rId160" name="Check Box 868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3" r:id="rId161" name="Check Box 869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4" r:id="rId162" name="Check Box 870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5" r:id="rId163" name="Check Box 87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6" r:id="rId164" name="Check Box 872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7" r:id="rId165" name="Check Box 873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8" r:id="rId166" name="Check Box 874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99" r:id="rId167" name="Check Box 875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0" r:id="rId168" name="Check Box 876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219075</xdr:rowOff>
                  </from>
                  <to>
                    <xdr:col>1</xdr:col>
                    <xdr:colOff>0</xdr:colOff>
                    <xdr:row>77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1" r:id="rId169" name="Check Box 87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219075</xdr:rowOff>
                  </from>
                  <to>
                    <xdr:col>1</xdr:col>
                    <xdr:colOff>0</xdr:colOff>
                    <xdr:row>78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2" r:id="rId170" name="Check Box 87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3" r:id="rId171" name="Check Box 879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4" r:id="rId172" name="Check Box 880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5" r:id="rId173" name="Check Box 88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6" r:id="rId174" name="Check Box 882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7" r:id="rId175" name="Check Box 883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8" r:id="rId176" name="Check Box 884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09" r:id="rId177" name="Check Box 885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0" r:id="rId178" name="Check Box 886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1" r:id="rId179" name="Check Box 887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2" r:id="rId180" name="Check Box 88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219075</xdr:rowOff>
                  </from>
                  <to>
                    <xdr:col>1</xdr:col>
                    <xdr:colOff>0</xdr:colOff>
                    <xdr:row>74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3" r:id="rId181" name="Check Box 88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219075</xdr:rowOff>
                  </from>
                  <to>
                    <xdr:col>1</xdr:col>
                    <xdr:colOff>0</xdr:colOff>
                    <xdr:row>75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4" r:id="rId182" name="Check Box 89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5" r:id="rId183" name="Check Box 891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6" r:id="rId184" name="Check Box 892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219075</xdr:rowOff>
                  </from>
                  <to>
                    <xdr:col>1</xdr:col>
                    <xdr:colOff>0</xdr:colOff>
                    <xdr:row>76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7" r:id="rId185" name="Check Box 893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8" r:id="rId186" name="Check Box 894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19" r:id="rId187" name="Check Box 895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0" r:id="rId188" name="Check Box 896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219075</xdr:rowOff>
                  </from>
                  <to>
                    <xdr:col>1</xdr:col>
                    <xdr:colOff>0</xdr:colOff>
                    <xdr:row>115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2" r:id="rId189" name="Check Box 89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3" r:id="rId190" name="Check Box 899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4" r:id="rId191" name="Check Box 900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29" r:id="rId192" name="Check Box 905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0" r:id="rId193" name="Check Box 906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1" r:id="rId194" name="Check Box 907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2" r:id="rId195" name="Check Box 908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219075</xdr:rowOff>
                  </from>
                  <to>
                    <xdr:col>1</xdr:col>
                    <xdr:colOff>0</xdr:colOff>
                    <xdr:row>115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5" r:id="rId196" name="Check Box 911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6" r:id="rId197" name="Check Box 912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7" r:id="rId198" name="Check Box 913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38" r:id="rId199" name="Check Box 914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1" r:id="rId200" name="Check Box 917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2" r:id="rId201" name="Check Box 918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3" r:id="rId202" name="Check Box 919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4" r:id="rId203" name="Check Box 920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" r:id="rId204" name="Check Box 924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219075</xdr:rowOff>
                  </from>
                  <to>
                    <xdr:col>1</xdr:col>
                    <xdr:colOff>0</xdr:colOff>
                    <xdr:row>93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" r:id="rId205" name="Check Box 92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" r:id="rId206" name="Check Box 927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" r:id="rId207" name="Check Box 928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4" r:id="rId208" name="Check Box 930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6" r:id="rId209" name="Check Box 932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8" r:id="rId210" name="Check Box 934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0" r:id="rId211" name="Check Box 936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219075</xdr:rowOff>
                  </from>
                  <to>
                    <xdr:col>1</xdr:col>
                    <xdr:colOff>0</xdr:colOff>
                    <xdr:row>91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5" r:id="rId212" name="Check Box 94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6" r:id="rId213" name="Check Box 94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7" r:id="rId214" name="Check Box 943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8" r:id="rId215" name="Check Box 944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9" r:id="rId216" name="Check Box 945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0" r:id="rId217" name="Check Box 946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1" r:id="rId218" name="Check Box 947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2" r:id="rId219" name="Check Box 948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3" r:id="rId220" name="Check Box 949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4" r:id="rId221" name="Check Box 950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5" r:id="rId222" name="Check Box 951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219075</xdr:rowOff>
                  </from>
                  <to>
                    <xdr:col>1</xdr:col>
                    <xdr:colOff>0</xdr:colOff>
                    <xdr:row>79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6" r:id="rId223" name="Check Box 952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219075</xdr:rowOff>
                  </from>
                  <to>
                    <xdr:col>1</xdr:col>
                    <xdr:colOff>0</xdr:colOff>
                    <xdr:row>80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7" r:id="rId224" name="Check Box 953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8" r:id="rId225" name="Check Box 95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79" r:id="rId226" name="Check Box 95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0" r:id="rId227" name="Check Box 956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1" r:id="rId228" name="Check Box 957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2" r:id="rId229" name="Check Box 95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3" r:id="rId230" name="Check Box 959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4" r:id="rId231" name="Check Box 960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5" r:id="rId232" name="Check Box 961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6" r:id="rId233" name="Check Box 962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7" r:id="rId234" name="Check Box 963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8" r:id="rId235" name="Check Box 964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89" r:id="rId236" name="Check Box 965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0" r:id="rId237" name="Check Box 966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219075</xdr:rowOff>
                  </from>
                  <to>
                    <xdr:col>1</xdr:col>
                    <xdr:colOff>0</xdr:colOff>
                    <xdr:row>84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1" r:id="rId238" name="Check Box 967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2" r:id="rId239" name="Check Box 96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3" r:id="rId240" name="Check Box 969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4" r:id="rId241" name="Check Box 970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5" r:id="rId242" name="Check Box 971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6" r:id="rId243" name="Check Box 972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7" r:id="rId244" name="Check Box 973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8" r:id="rId245" name="Check Box 974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99" r:id="rId246" name="Check Box 975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0" r:id="rId247" name="Check Box 976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1" r:id="rId248" name="Check Box 97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2" r:id="rId249" name="Check Box 978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219075</xdr:rowOff>
                  </from>
                  <to>
                    <xdr:col>1</xdr:col>
                    <xdr:colOff>0</xdr:colOff>
                    <xdr:row>81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3" r:id="rId250" name="Check Box 979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219075</xdr:rowOff>
                  </from>
                  <to>
                    <xdr:col>1</xdr:col>
                    <xdr:colOff>0</xdr:colOff>
                    <xdr:row>82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4" r:id="rId251" name="Check Box 980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5" r:id="rId252" name="Check Box 981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06" r:id="rId253" name="Check Box 982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219075</xdr:rowOff>
                  </from>
                  <to>
                    <xdr:col>1</xdr:col>
                    <xdr:colOff>0</xdr:colOff>
                    <xdr:row>83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19" r:id="rId254" name="Check Box 995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255" name="Check Box 1007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256" name="Check Box 1008">
              <controlPr defaultSize="0" autoFill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1</xdr:col>
                    <xdr:colOff>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257" name="Check Box 1009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258" name="Check Box 1010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259" name="Check Box 1011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260" name="Check Box 1012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261" name="Check Box 1013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1</xdr:col>
                    <xdr:colOff>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262" name="Check Box 1014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1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263" name="Check Box 1015">
              <controlPr defaultSize="0" autoFill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1</xdr:col>
                    <xdr:colOff>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264" name="Check Box 1016">
              <controlPr defaultSize="0" autoFill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1</xdr:col>
                    <xdr:colOff>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265" name="Check Box 1017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266" name="Check Box 1018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267" name="Check Box 1019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68" name="Check Box 1020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69" name="Check Box 1021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70" name="Check Box 1022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71" name="Check Box 1023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8" r:id="rId272" name="Check Box 1024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09" r:id="rId273" name="Check Box 1025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274" name="Check Box 1026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275" name="Check Box 1027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276" name="Check Box 1028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277" name="Check Box 1029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278" name="Check Box 1030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279" name="Check Box 1031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280" name="Check Box 1032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281" name="Check Box 1033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282" name="Check Box 1034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283" name="Check Box 1035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284" name="Check Box 1036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285" name="Check Box 1037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286" name="Check Box 1038">
              <controlPr defaultSize="0" autoFill="0" autoLine="0" autoPict="0">
                <anchor moveWithCells="1">
                  <from>
                    <xdr:col>1</xdr:col>
                    <xdr:colOff>0</xdr:colOff>
                    <xdr:row>60</xdr:row>
                    <xdr:rowOff>0</xdr:rowOff>
                  </from>
                  <to>
                    <xdr:col>1</xdr:col>
                    <xdr:colOff>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287" name="Check Box 1039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88" name="Check Box 104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89" name="Check Box 1041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90" name="Check Box 1042">
              <controlPr defaultSize="0" autoFill="0" autoLine="0" autoPict="0">
                <anchor moveWithCells="1">
                  <from>
                    <xdr:col>1</xdr:col>
                    <xdr:colOff>0</xdr:colOff>
                    <xdr:row>29</xdr:row>
                    <xdr:rowOff>0</xdr:rowOff>
                  </from>
                  <to>
                    <xdr:col>1</xdr:col>
                    <xdr:colOff>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91" name="Check Box 1043">
              <controlPr defaultSize="0" autoFill="0" autoLine="0" autoPict="0">
                <anchor moveWithCells="1">
                  <from>
                    <xdr:col>1</xdr:col>
                    <xdr:colOff>0</xdr:colOff>
                    <xdr:row>28</xdr:row>
                    <xdr:rowOff>0</xdr:rowOff>
                  </from>
                  <to>
                    <xdr:col>1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92" name="Check Box 1044">
              <controlPr defaultSize="0" autoFill="0" autoLine="0" autoPict="0">
                <anchor moveWithCells="1">
                  <from>
                    <xdr:col>1</xdr:col>
                    <xdr:colOff>0</xdr:colOff>
                    <xdr:row>27</xdr:row>
                    <xdr:rowOff>0</xdr:rowOff>
                  </from>
                  <to>
                    <xdr:col>1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93" name="Check Box 1045">
              <controlPr defaultSize="0" autoFill="0" autoLine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1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94" name="Check Box 1046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0</xdr:rowOff>
                  </from>
                  <to>
                    <xdr:col>1</xdr:col>
                    <xdr:colOff>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95" name="Check Box 1047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96" name="Check Box 1048">
              <controlPr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1</xdr:col>
                    <xdr:colOff>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7" name="Check Box 1049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98" name="Check Box 1050">
              <controlPr defaultSize="0" autoFill="0" autoLine="0" autoPict="0">
                <anchor moveWithCells="1">
                  <from>
                    <xdr:col>1</xdr:col>
                    <xdr:colOff>0</xdr:colOff>
                    <xdr:row>67</xdr:row>
                    <xdr:rowOff>0</xdr:rowOff>
                  </from>
                  <to>
                    <xdr:col>1</xdr:col>
                    <xdr:colOff>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99" name="Check Box 1051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00" name="Check Box 1052">
              <controlPr defaultSize="0" autoFill="0" autoLine="0" autoPict="0">
                <anchor moveWithCells="1">
                  <from>
                    <xdr:col>1</xdr:col>
                    <xdr:colOff>0</xdr:colOff>
                    <xdr:row>68</xdr:row>
                    <xdr:rowOff>0</xdr:rowOff>
                  </from>
                  <to>
                    <xdr:col>1</xdr:col>
                    <xdr:colOff>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01" name="Check Box 1053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2" name="Check Box 1054">
              <controlPr defaultSize="0" autoFill="0" autoLine="0" autoPict="0">
                <anchor moveWithCells="1">
                  <from>
                    <xdr:col>1</xdr:col>
                    <xdr:colOff>0</xdr:colOff>
                    <xdr:row>69</xdr:row>
                    <xdr:rowOff>0</xdr:rowOff>
                  </from>
                  <to>
                    <xdr:col>1</xdr:col>
                    <xdr:colOff>0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03" name="Check Box 1055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04" name="Check Box 1056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05" name="Check Box 1057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06" name="Check Box 1058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7" name="Check Box 105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08" name="Check Box 106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09" name="Check Box 1061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10" name="Check Box 1062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11" name="Check Box 1063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12" name="Check Box 1064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13" name="Check Box 1065">
              <controlPr defaultSize="0" autoFill="0" autoLine="0" autoPict="0">
                <anchor moveWithCells="1">
                  <from>
                    <xdr:col>1</xdr:col>
                    <xdr:colOff>0</xdr:colOff>
                    <xdr:row>79</xdr:row>
                    <xdr:rowOff>0</xdr:rowOff>
                  </from>
                  <to>
                    <xdr:col>1</xdr:col>
                    <xdr:colOff>0</xdr:colOff>
                    <xdr:row>79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14" name="Check Box 1066">
              <controlPr defaultSize="0" autoFill="0" autoLine="0" autoPict="0">
                <anchor moveWithCells="1">
                  <from>
                    <xdr:col>1</xdr:col>
                    <xdr:colOff>0</xdr:colOff>
                    <xdr:row>78</xdr:row>
                    <xdr:rowOff>0</xdr:rowOff>
                  </from>
                  <to>
                    <xdr:col>1</xdr:col>
                    <xdr:colOff>0</xdr:colOff>
                    <xdr:row>78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15" name="Check Box 1067">
              <controlPr defaultSize="0" autoFill="0" autoLine="0" autoPict="0">
                <anchor moveWithCells="1">
                  <from>
                    <xdr:col>1</xdr:col>
                    <xdr:colOff>0</xdr:colOff>
                    <xdr:row>77</xdr:row>
                    <xdr:rowOff>0</xdr:rowOff>
                  </from>
                  <to>
                    <xdr:col>1</xdr:col>
                    <xdr:colOff>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16" name="Check Box 1068">
              <controlPr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0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317" name="Check Box 1069">
              <controlPr defaultSize="0" autoFill="0" autoLine="0" autoPict="0">
                <anchor moveWithCells="1">
                  <from>
                    <xdr:col>1</xdr:col>
                    <xdr:colOff>0</xdr:colOff>
                    <xdr:row>74</xdr:row>
                    <xdr:rowOff>0</xdr:rowOff>
                  </from>
                  <to>
                    <xdr:col>1</xdr:col>
                    <xdr:colOff>0</xdr:colOff>
                    <xdr:row>74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318" name="Check Box 1070">
              <controlPr defaultSize="0" autoFill="0" autoLine="0" autoPict="0">
                <anchor moveWithCells="1">
                  <from>
                    <xdr:col>1</xdr:col>
                    <xdr:colOff>0</xdr:colOff>
                    <xdr:row>75</xdr:row>
                    <xdr:rowOff>0</xdr:rowOff>
                  </from>
                  <to>
                    <xdr:col>1</xdr:col>
                    <xdr:colOff>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319" name="Check Box 1071">
              <controlPr defaultSize="0" autoFill="0" autoLine="0" autoPict="0">
                <anchor moveWithCells="1">
                  <from>
                    <xdr:col>1</xdr:col>
                    <xdr:colOff>0</xdr:colOff>
                    <xdr:row>73</xdr:row>
                    <xdr:rowOff>0</xdr:rowOff>
                  </from>
                  <to>
                    <xdr:col>1</xdr:col>
                    <xdr:colOff>0</xdr:colOff>
                    <xdr:row>73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320" name="Check Box 1072">
              <controlPr defaultSize="0" autoFill="0" autoLine="0" autoPict="0">
                <anchor moveWithCells="1">
                  <from>
                    <xdr:col>1</xdr:col>
                    <xdr:colOff>0</xdr:colOff>
                    <xdr:row>72</xdr:row>
                    <xdr:rowOff>0</xdr:rowOff>
                  </from>
                  <to>
                    <xdr:col>1</xdr:col>
                    <xdr:colOff>0</xdr:colOff>
                    <xdr:row>72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321" name="Check Box 1073">
              <controlPr defaultSize="0" autoFill="0" autoLine="0" autoPict="0">
                <anchor moveWithCells="1">
                  <from>
                    <xdr:col>1</xdr:col>
                    <xdr:colOff>0</xdr:colOff>
                    <xdr:row>71</xdr:row>
                    <xdr:rowOff>0</xdr:rowOff>
                  </from>
                  <to>
                    <xdr:col>1</xdr:col>
                    <xdr:colOff>0</xdr:colOff>
                    <xdr:row>71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322" name="Check Box 1074">
              <controlPr defaultSize="0" autoFill="0" autoLine="0" autoPict="0">
                <anchor moveWithCells="1">
                  <from>
                    <xdr:col>1</xdr:col>
                    <xdr:colOff>0</xdr:colOff>
                    <xdr:row>70</xdr:row>
                    <xdr:rowOff>0</xdr:rowOff>
                  </from>
                  <to>
                    <xdr:col>1</xdr:col>
                    <xdr:colOff>0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323" name="Check Box 1075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324" name="Check Box 1076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325" name="Check Box 1077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326" name="Check Box 1078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327" name="Check Box 107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328" name="Check Box 1080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329" name="Check Box 1081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330" name="Check Box 1082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331" name="Check Box 1083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332" name="Check Box 1084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333" name="Check Box 108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334" name="Check Box 1086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335" name="Check Box 108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336" name="Check Box 1088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337" name="Check Box 108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338" name="Check Box 109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339" name="Check Box 1091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340" name="Check Box 109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341" name="Check Box 109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342" name="Check Box 109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343" name="Check Box 1096">
              <controlPr defaultSize="0" autoFill="0" autoLine="0" autoPict="0">
                <anchor moveWithCells="1">
                  <from>
                    <xdr:col>1</xdr:col>
                    <xdr:colOff>0</xdr:colOff>
                    <xdr:row>113</xdr:row>
                    <xdr:rowOff>0</xdr:rowOff>
                  </from>
                  <to>
                    <xdr:col>1</xdr:col>
                    <xdr:colOff>0</xdr:colOff>
                    <xdr:row>113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344" name="Check Box 1097">
              <controlPr defaultSize="0" autoFill="0" autoLine="0" autoPict="0">
                <anchor moveWithCells="1">
                  <from>
                    <xdr:col>1</xdr:col>
                    <xdr:colOff>0</xdr:colOff>
                    <xdr:row>93</xdr:row>
                    <xdr:rowOff>0</xdr:rowOff>
                  </from>
                  <to>
                    <xdr:col>1</xdr:col>
                    <xdr:colOff>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345" name="Check Box 1098">
              <controlPr defaultSize="0" autoFill="0" autoLine="0" autoPict="0">
                <anchor moveWithCells="1">
                  <from>
                    <xdr:col>1</xdr:col>
                    <xdr:colOff>0</xdr:colOff>
                    <xdr:row>84</xdr:row>
                    <xdr:rowOff>0</xdr:rowOff>
                  </from>
                  <to>
                    <xdr:col>1</xdr:col>
                    <xdr:colOff>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346" name="Check Box 1099">
              <controlPr defaultSize="0" autoFill="0" autoLine="0" autoPict="0">
                <anchor moveWithCells="1">
                  <from>
                    <xdr:col>1</xdr:col>
                    <xdr:colOff>0</xdr:colOff>
                    <xdr:row>85</xdr:row>
                    <xdr:rowOff>0</xdr:rowOff>
                  </from>
                  <to>
                    <xdr:col>1</xdr:col>
                    <xdr:colOff>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347" name="Check Box 1100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1</xdr:col>
                    <xdr:colOff>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348" name="Check Box 1101">
              <controlPr defaultSize="0" autoFill="0" autoLine="0" autoPict="0">
                <anchor moveWithCells="1">
                  <from>
                    <xdr:col>1</xdr:col>
                    <xdr:colOff>0</xdr:colOff>
                    <xdr:row>88</xdr:row>
                    <xdr:rowOff>0</xdr:rowOff>
                  </from>
                  <to>
                    <xdr:col>1</xdr:col>
                    <xdr:colOff>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349" name="Check Box 1102">
              <controlPr defaultSize="0" autoFill="0" autoLine="0" autoPict="0">
                <anchor moveWithCells="1">
                  <from>
                    <xdr:col>1</xdr:col>
                    <xdr:colOff>0</xdr:colOff>
                    <xdr:row>89</xdr:row>
                    <xdr:rowOff>0</xdr:rowOff>
                  </from>
                  <to>
                    <xdr:col>1</xdr:col>
                    <xdr:colOff>0</xdr:colOff>
                    <xdr:row>89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350" name="Check Box 1103">
              <controlPr defaultSize="0" autoFill="0" autoLine="0" autoPict="0">
                <anchor moveWithCells="1">
                  <from>
                    <xdr:col>1</xdr:col>
                    <xdr:colOff>0</xdr:colOff>
                    <xdr:row>90</xdr:row>
                    <xdr:rowOff>0</xdr:rowOff>
                  </from>
                  <to>
                    <xdr:col>1</xdr:col>
                    <xdr:colOff>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351" name="Check Box 1104">
              <controlPr defaultSize="0" autoFill="0" autoLine="0" autoPict="0">
                <anchor moveWithCells="1">
                  <from>
                    <xdr:col>1</xdr:col>
                    <xdr:colOff>0</xdr:colOff>
                    <xdr:row>92</xdr:row>
                    <xdr:rowOff>0</xdr:rowOff>
                  </from>
                  <to>
                    <xdr:col>1</xdr:col>
                    <xdr:colOff>0</xdr:colOff>
                    <xdr:row>92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352" name="Check Box 1105">
              <controlPr defaultSize="0" autoFill="0" autoLine="0" autoPict="0">
                <anchor moveWithCells="1">
                  <from>
                    <xdr:col>1</xdr:col>
                    <xdr:colOff>0</xdr:colOff>
                    <xdr:row>91</xdr:row>
                    <xdr:rowOff>0</xdr:rowOff>
                  </from>
                  <to>
                    <xdr:col>1</xdr:col>
                    <xdr:colOff>0</xdr:colOff>
                    <xdr:row>91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353" name="Check Box 1106">
              <controlPr defaultSize="0" autoFill="0" autoLine="0" autoPict="0">
                <anchor moveWithCells="1">
                  <from>
                    <xdr:col>1</xdr:col>
                    <xdr:colOff>0</xdr:colOff>
                    <xdr:row>80</xdr:row>
                    <xdr:rowOff>0</xdr:rowOff>
                  </from>
                  <to>
                    <xdr:col>1</xdr:col>
                    <xdr:colOff>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354" name="Check Box 1107">
              <controlPr defaultSize="0" autoFill="0" autoLine="0" autoPict="0">
                <anchor moveWithCells="1">
                  <from>
                    <xdr:col>1</xdr:col>
                    <xdr:colOff>0</xdr:colOff>
                    <xdr:row>81</xdr:row>
                    <xdr:rowOff>0</xdr:rowOff>
                  </from>
                  <to>
                    <xdr:col>1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355" name="Check Box 1108">
              <controlPr defaultSize="0" autoFill="0" autoLine="0" autoPict="0">
                <anchor moveWithCells="1">
                  <from>
                    <xdr:col>1</xdr:col>
                    <xdr:colOff>0</xdr:colOff>
                    <xdr:row>82</xdr:row>
                    <xdr:rowOff>0</xdr:rowOff>
                  </from>
                  <to>
                    <xdr:col>1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3" r:id="rId356" name="Check Box 1109">
              <controlPr defaultSize="0" autoFill="0" autoLine="0" autoPict="0">
                <anchor moveWithCells="1">
                  <from>
                    <xdr:col>1</xdr:col>
                    <xdr:colOff>0</xdr:colOff>
                    <xdr:row>83</xdr:row>
                    <xdr:rowOff>0</xdr:rowOff>
                  </from>
                  <to>
                    <xdr:col>1</xdr:col>
                    <xdr:colOff>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3" r:id="rId357" name="Check Box 1239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4" r:id="rId358" name="Check Box 1240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5" r:id="rId359" name="Check Box 1241">
              <controlPr defaultSize="0" autoFill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626" r:id="rId360" name="Check Box 1242">
              <controlPr defaultSize="0" autoFill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1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2" r:id="rId361" name="Check Box 1328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3" r:id="rId362" name="Check Box 1329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4" r:id="rId363" name="Check Box 1330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5" r:id="rId364" name="Check Box 1331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6" r:id="rId365" name="Check Box 1332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7" r:id="rId366" name="Check Box 1333">
              <controlPr defaultSize="0" autoFill="0" autoLine="0" autoPict="0">
                <anchor moveWithCells="1">
                  <from>
                    <xdr:col>1</xdr:col>
                    <xdr:colOff>0</xdr:colOff>
                    <xdr:row>36</xdr:row>
                    <xdr:rowOff>0</xdr:rowOff>
                  </from>
                  <to>
                    <xdr:col>1</xdr:col>
                    <xdr:colOff>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8" r:id="rId367" name="Check Box 1334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19" r:id="rId368" name="Check Box 1335">
              <controlPr defaultSize="0" autoFill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1</xdr:col>
                    <xdr:colOff>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0" r:id="rId369" name="Check Box 133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1" r:id="rId370" name="Check Box 1337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2" r:id="rId371" name="Check Box 133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3" r:id="rId372" name="Check Box 133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4" r:id="rId373" name="Check Box 134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5" r:id="rId374" name="Check Box 1341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6" r:id="rId375" name="Check Box 1342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7" r:id="rId376" name="Check Box 134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8" r:id="rId377" name="Check Box 134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29" r:id="rId378" name="Check Box 134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0" r:id="rId379" name="Check Box 134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1" r:id="rId380" name="Check Box 1347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2" r:id="rId381" name="Check Box 134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3" r:id="rId382" name="Check Box 134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4" r:id="rId383" name="Check Box 135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5" r:id="rId384" name="Check Box 1351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6" r:id="rId385" name="Check Box 1352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7" r:id="rId386" name="Check Box 135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8" r:id="rId387" name="Check Box 135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39" r:id="rId388" name="Check Box 135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0" r:id="rId389" name="Check Box 135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1" r:id="rId390" name="Check Box 1357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2" r:id="rId391" name="Check Box 1358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3" r:id="rId392" name="Check Box 1359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4" r:id="rId393" name="Check Box 1360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5" r:id="rId394" name="Check Box 1361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6" r:id="rId395" name="Check Box 1362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7" r:id="rId396" name="Check Box 1363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8" r:id="rId397" name="Check Box 1364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49" r:id="rId398" name="Check Box 1365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750" r:id="rId399" name="Check Box 1366">
              <controlPr defaultSize="0" autoFill="0" autoLine="0" autoPict="0">
                <anchor moveWithCells="1">
                  <from>
                    <xdr:col>1</xdr:col>
                    <xdr:colOff>0</xdr:colOff>
                    <xdr:row>114</xdr:row>
                    <xdr:rowOff>0</xdr:rowOff>
                  </from>
                  <to>
                    <xdr:col>1</xdr:col>
                    <xdr:colOff>0</xdr:colOff>
                    <xdr:row>115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N117"/>
  <sheetViews>
    <sheetView showGridLines="0" showRowColHeaders="0" zoomScaleNormal="100" workbookViewId="0"/>
  </sheetViews>
  <sheetFormatPr defaultColWidth="0" defaultRowHeight="0" customHeight="1" zeroHeight="1"/>
  <cols>
    <col min="1" max="1" width="2.140625" style="184" customWidth="1"/>
    <col min="2" max="2" width="5.7109375" style="171" customWidth="1"/>
    <col min="3" max="3" width="9" style="3" customWidth="1"/>
    <col min="4" max="4" width="6" style="3" customWidth="1"/>
    <col min="5" max="5" width="10.5703125" style="171" customWidth="1"/>
    <col min="6" max="6" width="9.28515625" style="171" customWidth="1"/>
    <col min="7" max="7" width="6.42578125" style="171" customWidth="1"/>
    <col min="8" max="8" width="7" style="171" customWidth="1"/>
    <col min="9" max="9" width="10" style="171" bestFit="1" customWidth="1"/>
    <col min="10" max="10" width="3" style="171" customWidth="1"/>
    <col min="11" max="11" width="11.140625" style="171" customWidth="1"/>
    <col min="12" max="12" width="13.42578125" style="3" customWidth="1"/>
    <col min="13" max="13" width="9.85546875" style="3" customWidth="1"/>
    <col min="14" max="14" width="12.85546875" style="171" customWidth="1"/>
    <col min="15" max="15" width="12.5703125" style="171" customWidth="1"/>
    <col min="16" max="16" width="6.7109375" style="171" customWidth="1"/>
    <col min="17" max="17" width="5.7109375" style="171" customWidth="1"/>
    <col min="18" max="18" width="12.28515625" style="171" customWidth="1"/>
    <col min="19" max="19" width="4.42578125" style="171" customWidth="1"/>
    <col min="20" max="20" width="10.7109375" style="171" customWidth="1"/>
    <col min="21" max="21" width="2.5703125" style="25" customWidth="1"/>
    <col min="22" max="22" width="8.42578125" style="25" hidden="1" customWidth="1"/>
    <col min="23" max="23" width="9.5703125" style="99" hidden="1" customWidth="1"/>
    <col min="24" max="24" width="9.5703125" style="25" hidden="1" customWidth="1"/>
    <col min="25" max="16384" width="9.140625" style="25" hidden="1"/>
  </cols>
  <sheetData>
    <row r="1" spans="1:34" s="31" customFormat="1" ht="12.75" customHeight="1">
      <c r="A1" s="248"/>
      <c r="B1" s="41"/>
      <c r="C1" s="48"/>
      <c r="D1" s="48"/>
      <c r="E1" s="41"/>
      <c r="F1" s="41"/>
      <c r="G1" s="41"/>
      <c r="H1" s="41"/>
      <c r="I1" s="41"/>
      <c r="J1" s="41"/>
      <c r="K1" s="41"/>
      <c r="L1" s="41"/>
      <c r="M1" s="48"/>
      <c r="N1" s="48"/>
      <c r="O1" s="41"/>
      <c r="P1" s="41"/>
      <c r="Q1" s="41"/>
      <c r="R1" s="41"/>
      <c r="S1" s="41"/>
      <c r="T1" s="41"/>
      <c r="U1" s="236"/>
      <c r="W1" s="101"/>
    </row>
    <row r="2" spans="1:34" s="31" customFormat="1" ht="15" customHeight="1">
      <c r="A2" s="248"/>
      <c r="B2" s="41"/>
      <c r="C2" s="48"/>
      <c r="D2" s="48"/>
      <c r="E2" s="41"/>
      <c r="F2" s="41"/>
      <c r="G2" s="41"/>
      <c r="H2" s="41"/>
      <c r="I2" s="41"/>
      <c r="J2" s="41"/>
      <c r="K2" s="41"/>
      <c r="P2" s="41"/>
      <c r="Q2" s="41"/>
      <c r="U2" s="236"/>
      <c r="W2" s="101"/>
    </row>
    <row r="3" spans="1:34" s="31" customFormat="1" ht="12.75" customHeight="1">
      <c r="A3" s="248"/>
      <c r="B3" s="41"/>
      <c r="C3" s="48"/>
      <c r="D3" s="48"/>
      <c r="E3" s="41"/>
      <c r="F3" s="41"/>
      <c r="G3" s="41"/>
      <c r="H3" s="41"/>
      <c r="I3" s="41"/>
      <c r="J3" s="41"/>
      <c r="K3" s="41"/>
      <c r="L3" s="41"/>
      <c r="M3" s="48"/>
      <c r="N3" s="48"/>
      <c r="Q3" s="41"/>
      <c r="U3" s="236"/>
      <c r="W3" s="101"/>
    </row>
    <row r="4" spans="1:34" s="31" customFormat="1" ht="12.75" customHeight="1">
      <c r="A4" s="248"/>
      <c r="B4" s="41"/>
      <c r="C4" s="48"/>
      <c r="D4" s="48"/>
      <c r="E4" s="41"/>
      <c r="F4" s="41"/>
      <c r="G4" s="41"/>
      <c r="H4" s="41"/>
      <c r="I4" s="41"/>
      <c r="J4" s="41"/>
      <c r="K4" s="41"/>
      <c r="L4" s="41"/>
      <c r="M4" s="48"/>
      <c r="N4" s="48"/>
      <c r="O4" s="41"/>
      <c r="P4" s="41"/>
      <c r="Q4" s="41"/>
      <c r="U4" s="236"/>
      <c r="W4" s="101"/>
    </row>
    <row r="5" spans="1:34" s="2" customFormat="1" ht="19.5" customHeight="1">
      <c r="A5" s="247"/>
      <c r="B5" s="505" t="s">
        <v>173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141"/>
      <c r="W5" s="100"/>
    </row>
    <row r="6" spans="1:34" s="2" customFormat="1" ht="3.75" customHeight="1">
      <c r="A6" s="247"/>
      <c r="B6" s="5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169"/>
      <c r="T6" s="169"/>
      <c r="U6" s="141"/>
      <c r="W6" s="100"/>
    </row>
    <row r="7" spans="1:34" s="2" customFormat="1" ht="19.5" customHeight="1">
      <c r="A7" s="249"/>
      <c r="B7" s="5" t="str">
        <f>MPN!B9</f>
        <v>PRINCIPAL INVESTIGATOR:</v>
      </c>
      <c r="C7" s="7"/>
      <c r="D7" s="7"/>
      <c r="E7" s="7"/>
      <c r="F7" s="30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234"/>
      <c r="W7" s="100"/>
    </row>
    <row r="8" spans="1:34" s="2" customFormat="1" ht="9" customHeight="1">
      <c r="A8" s="182"/>
      <c r="B8" s="5"/>
      <c r="C8" s="7"/>
      <c r="D8" s="7"/>
      <c r="E8" s="30"/>
      <c r="F8" s="30"/>
      <c r="G8" s="30"/>
      <c r="H8" s="30"/>
      <c r="I8" s="30"/>
      <c r="J8" s="30"/>
      <c r="K8" s="30"/>
      <c r="L8" s="29"/>
      <c r="M8" s="29"/>
      <c r="N8" s="29"/>
      <c r="O8" s="29"/>
      <c r="P8" s="29"/>
      <c r="Q8" s="29"/>
      <c r="R8" s="109"/>
      <c r="S8" s="109"/>
      <c r="T8" s="109"/>
      <c r="U8" s="141"/>
      <c r="W8" s="100"/>
    </row>
    <row r="9" spans="1:34" s="169" customFormat="1" ht="5.25" customHeight="1">
      <c r="A9" s="182"/>
      <c r="B9" s="5"/>
      <c r="C9" s="7"/>
      <c r="D9" s="7"/>
      <c r="E9" s="30"/>
      <c r="F9" s="30"/>
      <c r="G9" s="30"/>
      <c r="H9" s="30"/>
      <c r="I9" s="30"/>
      <c r="J9" s="30"/>
      <c r="K9" s="30"/>
      <c r="L9" s="29"/>
      <c r="M9" s="29"/>
      <c r="N9" s="29"/>
      <c r="O9" s="29"/>
      <c r="P9" s="29"/>
      <c r="Q9" s="29"/>
      <c r="R9" s="109"/>
      <c r="S9" s="109"/>
      <c r="T9" s="109"/>
      <c r="U9" s="141"/>
      <c r="W9" s="100"/>
    </row>
    <row r="10" spans="1:34" s="36" customFormat="1" ht="14.25" customHeight="1">
      <c r="A10" s="250"/>
      <c r="B10" s="53" t="s">
        <v>171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172"/>
      <c r="U10" s="237"/>
      <c r="W10" s="97"/>
    </row>
    <row r="11" spans="1:34" s="36" customFormat="1" ht="3.75" customHeight="1">
      <c r="A11" s="250"/>
      <c r="B11" s="175"/>
      <c r="C11" s="54"/>
      <c r="D11" s="17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172"/>
      <c r="U11" s="238"/>
      <c r="W11" s="97"/>
    </row>
    <row r="12" spans="1:34" s="60" customFormat="1" ht="23.25" customHeight="1">
      <c r="A12" s="251"/>
      <c r="B12" s="568" t="s">
        <v>165</v>
      </c>
      <c r="C12" s="569"/>
      <c r="D12" s="176" t="s">
        <v>9</v>
      </c>
      <c r="E12" s="490" t="s">
        <v>169</v>
      </c>
      <c r="F12" s="124">
        <v>1</v>
      </c>
      <c r="G12" s="80"/>
      <c r="I12" s="568" t="s">
        <v>166</v>
      </c>
      <c r="J12" s="569"/>
      <c r="K12" s="58"/>
      <c r="L12" s="490" t="s">
        <v>169</v>
      </c>
      <c r="M12" s="57"/>
      <c r="N12" s="543"/>
      <c r="O12" s="568" t="s">
        <v>167</v>
      </c>
      <c r="P12" s="569"/>
      <c r="Q12" s="58"/>
      <c r="R12" s="490" t="s">
        <v>169</v>
      </c>
      <c r="S12" s="533"/>
      <c r="T12" s="534"/>
      <c r="U12" s="239"/>
      <c r="W12" s="310"/>
    </row>
    <row r="13" spans="1:34" s="35" customFormat="1" ht="6.75" customHeight="1">
      <c r="A13" s="183"/>
      <c r="B13" s="89"/>
      <c r="C13" s="89"/>
      <c r="D13" s="89"/>
      <c r="E13" s="89"/>
      <c r="F13" s="89"/>
      <c r="G13" s="89"/>
      <c r="H13" s="60"/>
      <c r="I13" s="89"/>
      <c r="J13" s="89"/>
      <c r="K13" s="89"/>
      <c r="L13" s="89"/>
      <c r="M13" s="89"/>
      <c r="N13" s="543"/>
      <c r="P13" s="89"/>
      <c r="Q13" s="169"/>
      <c r="R13" s="5"/>
      <c r="S13" s="89"/>
      <c r="T13" s="173"/>
      <c r="U13" s="240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</row>
    <row r="14" spans="1:34" s="35" customFormat="1" ht="23.25" customHeight="1">
      <c r="A14" s="183"/>
      <c r="B14" s="568" t="s">
        <v>168</v>
      </c>
      <c r="C14" s="569"/>
      <c r="D14" s="58"/>
      <c r="E14" s="490" t="s">
        <v>169</v>
      </c>
      <c r="F14" s="285"/>
      <c r="G14" s="89"/>
      <c r="H14" s="60"/>
      <c r="I14" s="568" t="s">
        <v>168</v>
      </c>
      <c r="J14" s="569"/>
      <c r="K14" s="58"/>
      <c r="L14" s="490" t="s">
        <v>169</v>
      </c>
      <c r="M14" s="285"/>
      <c r="N14" s="543"/>
      <c r="O14" s="568" t="s">
        <v>168</v>
      </c>
      <c r="P14" s="569"/>
      <c r="Q14" s="58"/>
      <c r="R14" s="490" t="s">
        <v>169</v>
      </c>
      <c r="S14" s="533"/>
      <c r="T14" s="534"/>
      <c r="U14" s="240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</row>
    <row r="15" spans="1:34" s="98" customFormat="1" ht="8.25" customHeight="1">
      <c r="A15" s="183"/>
      <c r="T15" s="173"/>
      <c r="U15" s="240"/>
    </row>
    <row r="16" spans="1:34" s="33" customFormat="1" ht="19.5" customHeight="1">
      <c r="A16" s="183"/>
      <c r="B16" s="580" t="s">
        <v>16</v>
      </c>
      <c r="C16" s="581"/>
      <c r="D16" s="582" t="str">
        <f>IF(SUM(Q20:S59,Q67:S113)=0,"",SUM(Q20:S59,Q67:S113))</f>
        <v/>
      </c>
      <c r="E16" s="582"/>
      <c r="F16" s="582"/>
      <c r="G16" s="582"/>
      <c r="H16" s="582"/>
      <c r="J16" s="32"/>
      <c r="K16" s="32"/>
      <c r="L16" s="32"/>
      <c r="M16" s="32"/>
      <c r="N16" s="32"/>
      <c r="T16" s="107"/>
      <c r="U16" s="241"/>
    </row>
    <row r="17" spans="1:26" s="33" customFormat="1" ht="3.75" customHeight="1">
      <c r="A17" s="183"/>
      <c r="B17" s="103"/>
      <c r="C17" s="104"/>
      <c r="D17" s="18"/>
      <c r="E17" s="1"/>
      <c r="F17" s="1"/>
      <c r="G17" s="1"/>
      <c r="H17" s="1"/>
      <c r="I17" s="1"/>
      <c r="J17" s="1"/>
      <c r="K17" s="1"/>
      <c r="L17" s="18"/>
      <c r="M17" s="18"/>
      <c r="N17" s="18"/>
      <c r="O17" s="18"/>
      <c r="P17" s="18"/>
      <c r="Q17" s="18"/>
      <c r="R17" s="114"/>
      <c r="S17" s="114"/>
      <c r="T17" s="115"/>
      <c r="U17" s="242"/>
      <c r="V17" s="32"/>
      <c r="W17" s="32"/>
      <c r="X17" s="32"/>
      <c r="Y17" s="32"/>
      <c r="Z17" s="32"/>
    </row>
    <row r="18" spans="1:26" s="35" customFormat="1" ht="12.75" customHeight="1">
      <c r="A18" s="182"/>
      <c r="B18" s="565" t="s">
        <v>0</v>
      </c>
      <c r="C18" s="546" t="str">
        <f>MPN!C14</f>
        <v>quantity</v>
      </c>
      <c r="D18" s="548" t="str">
        <f>MPN!D14</f>
        <v>description (please use only 1 row for each item)</v>
      </c>
      <c r="E18" s="549"/>
      <c r="F18" s="549"/>
      <c r="G18" s="549"/>
      <c r="H18" s="549"/>
      <c r="I18" s="549"/>
      <c r="J18" s="549"/>
      <c r="K18" s="550"/>
      <c r="L18" s="555" t="str">
        <f>MPN!L14</f>
        <v>invoice reference</v>
      </c>
      <c r="M18" s="514" t="s">
        <v>162</v>
      </c>
      <c r="N18" s="555" t="str">
        <f>MPN!M14</f>
        <v>unit price</v>
      </c>
      <c r="O18" s="537" t="s">
        <v>163</v>
      </c>
      <c r="P18" s="539"/>
      <c r="Q18" s="537" t="s">
        <v>164</v>
      </c>
      <c r="R18" s="538"/>
      <c r="S18" s="539"/>
      <c r="T18" s="570" t="s">
        <v>1</v>
      </c>
      <c r="U18" s="243"/>
      <c r="W18" s="98"/>
    </row>
    <row r="19" spans="1:26" s="34" customFormat="1" ht="20.25" customHeight="1">
      <c r="A19" s="190"/>
      <c r="B19" s="566"/>
      <c r="C19" s="547"/>
      <c r="D19" s="551"/>
      <c r="E19" s="552"/>
      <c r="F19" s="552"/>
      <c r="G19" s="552"/>
      <c r="H19" s="552"/>
      <c r="I19" s="552"/>
      <c r="J19" s="552"/>
      <c r="K19" s="553"/>
      <c r="L19" s="567"/>
      <c r="M19" s="554"/>
      <c r="N19" s="554"/>
      <c r="O19" s="544"/>
      <c r="P19" s="545"/>
      <c r="Q19" s="540"/>
      <c r="R19" s="541"/>
      <c r="S19" s="542"/>
      <c r="T19" s="571"/>
      <c r="U19" s="244"/>
      <c r="V19" s="67"/>
      <c r="W19" s="68"/>
    </row>
    <row r="20" spans="1:26" s="35" customFormat="1" ht="23.1" customHeight="1">
      <c r="A20" s="182"/>
      <c r="B20" s="201"/>
      <c r="C20" s="69"/>
      <c r="D20" s="564"/>
      <c r="E20" s="564"/>
      <c r="F20" s="564"/>
      <c r="G20" s="564"/>
      <c r="H20" s="564"/>
      <c r="I20" s="564"/>
      <c r="J20" s="564"/>
      <c r="K20" s="564"/>
      <c r="L20" s="149"/>
      <c r="M20" s="177"/>
      <c r="N20" s="178"/>
      <c r="O20" s="531" t="str">
        <f>IF(C20*N20=0,"",C20*N20)</f>
        <v/>
      </c>
      <c r="P20" s="532"/>
      <c r="Q20" s="535" t="str">
        <f>IF(ISERROR(INDEX($W$20:$W$25,MATCH(M20,$V$20:$V$25,0))*O20),"",INDEX($W$20:$W$25,MATCH(M20,$V$20:$V$25,0))*O20)</f>
        <v/>
      </c>
      <c r="R20" s="535"/>
      <c r="S20" s="535"/>
      <c r="T20" s="284"/>
      <c r="U20" s="245"/>
      <c r="V20" s="304" t="str">
        <f>D12</f>
        <v>USD</v>
      </c>
      <c r="W20" s="305">
        <f>F12</f>
        <v>1</v>
      </c>
    </row>
    <row r="21" spans="1:26" s="35" customFormat="1" ht="23.1" customHeight="1">
      <c r="A21" s="252"/>
      <c r="B21" s="200"/>
      <c r="C21" s="69"/>
      <c r="D21" s="536"/>
      <c r="E21" s="536"/>
      <c r="F21" s="536"/>
      <c r="G21" s="536"/>
      <c r="H21" s="536"/>
      <c r="I21" s="536"/>
      <c r="J21" s="536"/>
      <c r="K21" s="536"/>
      <c r="L21" s="149"/>
      <c r="M21" s="177"/>
      <c r="N21" s="93"/>
      <c r="O21" s="531" t="str">
        <f t="shared" ref="O21:O59" si="0">IF(C21*N21=0,"",C21*N21)</f>
        <v/>
      </c>
      <c r="P21" s="532"/>
      <c r="Q21" s="535" t="str">
        <f t="shared" ref="Q21:Q59" si="1">IF(ISERROR(INDEX($W$20:$W$25,MATCH(M21,$V$20:$V$25,0))*O21),"",INDEX($W$20:$W$25,MATCH(M21,$V$20:$V$25,0))*O21)</f>
        <v/>
      </c>
      <c r="R21" s="535"/>
      <c r="S21" s="535"/>
      <c r="T21" s="283"/>
      <c r="U21" s="245"/>
      <c r="V21" s="304" t="str">
        <f>IF(K12=0,"",K12)</f>
        <v/>
      </c>
      <c r="W21" s="305">
        <f>M12</f>
        <v>0</v>
      </c>
    </row>
    <row r="22" spans="1:26" s="35" customFormat="1" ht="23.1" customHeight="1">
      <c r="A22" s="252"/>
      <c r="B22" s="200"/>
      <c r="C22" s="69"/>
      <c r="D22" s="536"/>
      <c r="E22" s="536"/>
      <c r="F22" s="536"/>
      <c r="G22" s="536"/>
      <c r="H22" s="536"/>
      <c r="I22" s="536"/>
      <c r="J22" s="536"/>
      <c r="K22" s="536"/>
      <c r="L22" s="149"/>
      <c r="M22" s="177"/>
      <c r="N22" s="93"/>
      <c r="O22" s="531" t="str">
        <f t="shared" si="0"/>
        <v/>
      </c>
      <c r="P22" s="532"/>
      <c r="Q22" s="535" t="str">
        <f t="shared" si="1"/>
        <v/>
      </c>
      <c r="R22" s="535"/>
      <c r="S22" s="535"/>
      <c r="T22" s="283"/>
      <c r="U22" s="245"/>
      <c r="V22" s="304" t="str">
        <f>IF(Q12=0,"",Q12)</f>
        <v/>
      </c>
      <c r="W22" s="305">
        <f>S12</f>
        <v>0</v>
      </c>
    </row>
    <row r="23" spans="1:26" s="35" customFormat="1" ht="23.1" customHeight="1">
      <c r="A23" s="252"/>
      <c r="B23" s="200"/>
      <c r="C23" s="69"/>
      <c r="D23" s="536"/>
      <c r="E23" s="536"/>
      <c r="F23" s="536"/>
      <c r="G23" s="536"/>
      <c r="H23" s="536"/>
      <c r="I23" s="536"/>
      <c r="J23" s="536"/>
      <c r="K23" s="536"/>
      <c r="L23" s="149"/>
      <c r="M23" s="177"/>
      <c r="N23" s="93"/>
      <c r="O23" s="531" t="str">
        <f t="shared" si="0"/>
        <v/>
      </c>
      <c r="P23" s="532"/>
      <c r="Q23" s="535" t="str">
        <f t="shared" si="1"/>
        <v/>
      </c>
      <c r="R23" s="535"/>
      <c r="S23" s="535"/>
      <c r="T23" s="283"/>
      <c r="U23" s="245"/>
      <c r="V23" s="304" t="str">
        <f>IF(D14=0,"",D14)</f>
        <v/>
      </c>
      <c r="W23" s="305">
        <f>F14</f>
        <v>0</v>
      </c>
    </row>
    <row r="24" spans="1:26" s="35" customFormat="1" ht="23.1" customHeight="1">
      <c r="A24" s="252"/>
      <c r="B24" s="200"/>
      <c r="C24" s="69"/>
      <c r="D24" s="536"/>
      <c r="E24" s="536"/>
      <c r="F24" s="536"/>
      <c r="G24" s="536"/>
      <c r="H24" s="536"/>
      <c r="I24" s="536"/>
      <c r="J24" s="536"/>
      <c r="K24" s="536"/>
      <c r="L24" s="149"/>
      <c r="M24" s="177"/>
      <c r="N24" s="93"/>
      <c r="O24" s="531" t="str">
        <f t="shared" si="0"/>
        <v/>
      </c>
      <c r="P24" s="532"/>
      <c r="Q24" s="535" t="str">
        <f t="shared" si="1"/>
        <v/>
      </c>
      <c r="R24" s="535"/>
      <c r="S24" s="535"/>
      <c r="T24" s="283"/>
      <c r="U24" s="245"/>
      <c r="V24" s="304" t="str">
        <f>IF(K14=0,"",K14)</f>
        <v/>
      </c>
      <c r="W24" s="305">
        <f>M14</f>
        <v>0</v>
      </c>
    </row>
    <row r="25" spans="1:26" s="35" customFormat="1" ht="23.1" customHeight="1">
      <c r="A25" s="252"/>
      <c r="B25" s="200"/>
      <c r="C25" s="69"/>
      <c r="D25" s="536"/>
      <c r="E25" s="536"/>
      <c r="F25" s="536"/>
      <c r="G25" s="536"/>
      <c r="H25" s="536"/>
      <c r="I25" s="536"/>
      <c r="J25" s="536"/>
      <c r="K25" s="536"/>
      <c r="L25" s="149"/>
      <c r="M25" s="177"/>
      <c r="N25" s="93"/>
      <c r="O25" s="531" t="str">
        <f t="shared" si="0"/>
        <v/>
      </c>
      <c r="P25" s="532"/>
      <c r="Q25" s="535" t="str">
        <f t="shared" si="1"/>
        <v/>
      </c>
      <c r="R25" s="535"/>
      <c r="S25" s="535"/>
      <c r="T25" s="283"/>
      <c r="U25" s="245"/>
      <c r="V25" s="304" t="str">
        <f>IF(Q14=0,"", Q14)</f>
        <v/>
      </c>
      <c r="W25" s="305">
        <f>S14</f>
        <v>0</v>
      </c>
    </row>
    <row r="26" spans="1:26" s="35" customFormat="1" ht="23.1" customHeight="1">
      <c r="A26" s="252"/>
      <c r="B26" s="200"/>
      <c r="C26" s="69"/>
      <c r="D26" s="536"/>
      <c r="E26" s="536"/>
      <c r="F26" s="536"/>
      <c r="G26" s="536"/>
      <c r="H26" s="536"/>
      <c r="I26" s="536"/>
      <c r="J26" s="536"/>
      <c r="K26" s="536"/>
      <c r="L26" s="149"/>
      <c r="M26" s="177"/>
      <c r="N26" s="93"/>
      <c r="O26" s="531" t="str">
        <f t="shared" si="0"/>
        <v/>
      </c>
      <c r="P26" s="532"/>
      <c r="Q26" s="535" t="str">
        <f t="shared" si="1"/>
        <v/>
      </c>
      <c r="R26" s="535"/>
      <c r="S26" s="535"/>
      <c r="T26" s="283"/>
      <c r="U26" s="245"/>
      <c r="W26" s="98"/>
    </row>
    <row r="27" spans="1:26" s="35" customFormat="1" ht="23.1" customHeight="1">
      <c r="A27" s="252"/>
      <c r="B27" s="200"/>
      <c r="C27" s="69"/>
      <c r="D27" s="536"/>
      <c r="E27" s="536"/>
      <c r="F27" s="536"/>
      <c r="G27" s="536"/>
      <c r="H27" s="536"/>
      <c r="I27" s="536"/>
      <c r="J27" s="536"/>
      <c r="K27" s="536"/>
      <c r="L27" s="149"/>
      <c r="M27" s="177"/>
      <c r="N27" s="93"/>
      <c r="O27" s="531" t="str">
        <f t="shared" si="0"/>
        <v/>
      </c>
      <c r="P27" s="532"/>
      <c r="Q27" s="535" t="str">
        <f t="shared" si="1"/>
        <v/>
      </c>
      <c r="R27" s="535"/>
      <c r="S27" s="535"/>
      <c r="T27" s="283"/>
      <c r="U27" s="245"/>
      <c r="W27" s="98"/>
    </row>
    <row r="28" spans="1:26" s="35" customFormat="1" ht="23.1" customHeight="1">
      <c r="A28" s="252"/>
      <c r="B28" s="200"/>
      <c r="C28" s="69"/>
      <c r="D28" s="536"/>
      <c r="E28" s="536"/>
      <c r="F28" s="536"/>
      <c r="G28" s="536"/>
      <c r="H28" s="536"/>
      <c r="I28" s="536"/>
      <c r="J28" s="536"/>
      <c r="K28" s="536"/>
      <c r="L28" s="149"/>
      <c r="M28" s="177"/>
      <c r="N28" s="93"/>
      <c r="O28" s="531" t="str">
        <f t="shared" si="0"/>
        <v/>
      </c>
      <c r="P28" s="532"/>
      <c r="Q28" s="535" t="str">
        <f t="shared" si="1"/>
        <v/>
      </c>
      <c r="R28" s="535"/>
      <c r="S28" s="535"/>
      <c r="T28" s="283"/>
      <c r="U28" s="245"/>
      <c r="W28" s="98"/>
    </row>
    <row r="29" spans="1:26" s="35" customFormat="1" ht="23.1" customHeight="1">
      <c r="A29" s="252"/>
      <c r="B29" s="200"/>
      <c r="C29" s="69"/>
      <c r="D29" s="536"/>
      <c r="E29" s="536"/>
      <c r="F29" s="536"/>
      <c r="G29" s="536"/>
      <c r="H29" s="536"/>
      <c r="I29" s="536"/>
      <c r="J29" s="536"/>
      <c r="K29" s="536"/>
      <c r="L29" s="149"/>
      <c r="M29" s="177"/>
      <c r="N29" s="93"/>
      <c r="O29" s="531" t="str">
        <f t="shared" si="0"/>
        <v/>
      </c>
      <c r="P29" s="532"/>
      <c r="Q29" s="535" t="str">
        <f t="shared" si="1"/>
        <v/>
      </c>
      <c r="R29" s="535"/>
      <c r="S29" s="535"/>
      <c r="T29" s="283"/>
      <c r="U29" s="245"/>
      <c r="W29" s="98"/>
    </row>
    <row r="30" spans="1:26" s="35" customFormat="1" ht="23.1" customHeight="1">
      <c r="A30" s="252"/>
      <c r="B30" s="200"/>
      <c r="C30" s="69"/>
      <c r="D30" s="536"/>
      <c r="E30" s="536"/>
      <c r="F30" s="536"/>
      <c r="G30" s="536"/>
      <c r="H30" s="536"/>
      <c r="I30" s="536"/>
      <c r="J30" s="536"/>
      <c r="K30" s="536"/>
      <c r="L30" s="149"/>
      <c r="M30" s="177"/>
      <c r="N30" s="93"/>
      <c r="O30" s="531" t="str">
        <f t="shared" si="0"/>
        <v/>
      </c>
      <c r="P30" s="532"/>
      <c r="Q30" s="535" t="str">
        <f t="shared" si="1"/>
        <v/>
      </c>
      <c r="R30" s="535"/>
      <c r="S30" s="535"/>
      <c r="T30" s="283"/>
      <c r="U30" s="245"/>
      <c r="W30" s="98"/>
    </row>
    <row r="31" spans="1:26" s="35" customFormat="1" ht="23.1" customHeight="1">
      <c r="A31" s="252"/>
      <c r="B31" s="200"/>
      <c r="C31" s="69"/>
      <c r="D31" s="536"/>
      <c r="E31" s="536"/>
      <c r="F31" s="536"/>
      <c r="G31" s="536"/>
      <c r="H31" s="536"/>
      <c r="I31" s="536"/>
      <c r="J31" s="536"/>
      <c r="K31" s="536"/>
      <c r="L31" s="149"/>
      <c r="M31" s="177"/>
      <c r="N31" s="93"/>
      <c r="O31" s="531" t="str">
        <f t="shared" si="0"/>
        <v/>
      </c>
      <c r="P31" s="532"/>
      <c r="Q31" s="535" t="str">
        <f t="shared" si="1"/>
        <v/>
      </c>
      <c r="R31" s="535"/>
      <c r="S31" s="535"/>
      <c r="T31" s="283"/>
      <c r="U31" s="245"/>
      <c r="W31" s="98"/>
    </row>
    <row r="32" spans="1:26" s="35" customFormat="1" ht="23.1" customHeight="1">
      <c r="A32" s="252"/>
      <c r="B32" s="200"/>
      <c r="C32" s="69"/>
      <c r="D32" s="536"/>
      <c r="E32" s="536"/>
      <c r="F32" s="536"/>
      <c r="G32" s="536"/>
      <c r="H32" s="536"/>
      <c r="I32" s="536"/>
      <c r="J32" s="536"/>
      <c r="K32" s="536"/>
      <c r="L32" s="149"/>
      <c r="M32" s="177"/>
      <c r="N32" s="93"/>
      <c r="O32" s="531" t="str">
        <f t="shared" si="0"/>
        <v/>
      </c>
      <c r="P32" s="532"/>
      <c r="Q32" s="535" t="str">
        <f t="shared" si="1"/>
        <v/>
      </c>
      <c r="R32" s="535"/>
      <c r="S32" s="535"/>
      <c r="T32" s="283"/>
      <c r="U32" s="245"/>
      <c r="W32" s="98"/>
    </row>
    <row r="33" spans="1:23" s="35" customFormat="1" ht="23.1" customHeight="1">
      <c r="A33" s="252"/>
      <c r="B33" s="200"/>
      <c r="C33" s="69"/>
      <c r="D33" s="536"/>
      <c r="E33" s="536"/>
      <c r="F33" s="536"/>
      <c r="G33" s="536"/>
      <c r="H33" s="536"/>
      <c r="I33" s="536"/>
      <c r="J33" s="536"/>
      <c r="K33" s="536"/>
      <c r="L33" s="149"/>
      <c r="M33" s="177"/>
      <c r="N33" s="93"/>
      <c r="O33" s="531" t="str">
        <f t="shared" si="0"/>
        <v/>
      </c>
      <c r="P33" s="532"/>
      <c r="Q33" s="535" t="str">
        <f t="shared" si="1"/>
        <v/>
      </c>
      <c r="R33" s="535"/>
      <c r="S33" s="535"/>
      <c r="T33" s="283"/>
      <c r="U33" s="245"/>
      <c r="W33" s="98"/>
    </row>
    <row r="34" spans="1:23" s="35" customFormat="1" ht="23.1" customHeight="1">
      <c r="A34" s="252"/>
      <c r="B34" s="200"/>
      <c r="C34" s="69"/>
      <c r="D34" s="536"/>
      <c r="E34" s="536"/>
      <c r="F34" s="536"/>
      <c r="G34" s="536"/>
      <c r="H34" s="536"/>
      <c r="I34" s="536"/>
      <c r="J34" s="536"/>
      <c r="K34" s="536"/>
      <c r="L34" s="149"/>
      <c r="M34" s="177"/>
      <c r="N34" s="93"/>
      <c r="O34" s="531" t="str">
        <f t="shared" si="0"/>
        <v/>
      </c>
      <c r="P34" s="532"/>
      <c r="Q34" s="535" t="str">
        <f t="shared" si="1"/>
        <v/>
      </c>
      <c r="R34" s="535"/>
      <c r="S34" s="535"/>
      <c r="T34" s="283"/>
      <c r="U34" s="245"/>
      <c r="W34" s="98"/>
    </row>
    <row r="35" spans="1:23" s="35" customFormat="1" ht="23.1" customHeight="1">
      <c r="A35" s="252"/>
      <c r="B35" s="200"/>
      <c r="C35" s="69"/>
      <c r="D35" s="536"/>
      <c r="E35" s="536"/>
      <c r="F35" s="536"/>
      <c r="G35" s="536"/>
      <c r="H35" s="536"/>
      <c r="I35" s="536"/>
      <c r="J35" s="536"/>
      <c r="K35" s="536"/>
      <c r="L35" s="149"/>
      <c r="M35" s="177"/>
      <c r="N35" s="93"/>
      <c r="O35" s="531" t="str">
        <f t="shared" si="0"/>
        <v/>
      </c>
      <c r="P35" s="532"/>
      <c r="Q35" s="535" t="str">
        <f t="shared" si="1"/>
        <v/>
      </c>
      <c r="R35" s="535"/>
      <c r="S35" s="535"/>
      <c r="T35" s="283"/>
      <c r="U35" s="245"/>
      <c r="W35" s="98"/>
    </row>
    <row r="36" spans="1:23" s="35" customFormat="1" ht="23.1" customHeight="1">
      <c r="A36" s="252"/>
      <c r="B36" s="200"/>
      <c r="C36" s="69"/>
      <c r="D36" s="536"/>
      <c r="E36" s="536"/>
      <c r="F36" s="536"/>
      <c r="G36" s="536"/>
      <c r="H36" s="536"/>
      <c r="I36" s="536"/>
      <c r="J36" s="536"/>
      <c r="K36" s="536"/>
      <c r="L36" s="149"/>
      <c r="M36" s="177"/>
      <c r="N36" s="93"/>
      <c r="O36" s="531" t="str">
        <f t="shared" si="0"/>
        <v/>
      </c>
      <c r="P36" s="532"/>
      <c r="Q36" s="535" t="str">
        <f t="shared" si="1"/>
        <v/>
      </c>
      <c r="R36" s="535"/>
      <c r="S36" s="535"/>
      <c r="T36" s="283"/>
      <c r="U36" s="245"/>
      <c r="W36" s="98"/>
    </row>
    <row r="37" spans="1:23" s="35" customFormat="1" ht="23.1" customHeight="1">
      <c r="A37" s="252"/>
      <c r="B37" s="200"/>
      <c r="C37" s="69"/>
      <c r="D37" s="536"/>
      <c r="E37" s="536"/>
      <c r="F37" s="536"/>
      <c r="G37" s="536"/>
      <c r="H37" s="536"/>
      <c r="I37" s="536"/>
      <c r="J37" s="536"/>
      <c r="K37" s="536"/>
      <c r="L37" s="149"/>
      <c r="M37" s="177"/>
      <c r="N37" s="93"/>
      <c r="O37" s="531" t="str">
        <f t="shared" si="0"/>
        <v/>
      </c>
      <c r="P37" s="532"/>
      <c r="Q37" s="535" t="str">
        <f t="shared" si="1"/>
        <v/>
      </c>
      <c r="R37" s="535"/>
      <c r="S37" s="535"/>
      <c r="T37" s="283"/>
      <c r="U37" s="245"/>
      <c r="W37" s="98"/>
    </row>
    <row r="38" spans="1:23" s="35" customFormat="1" ht="23.1" customHeight="1">
      <c r="A38" s="252"/>
      <c r="B38" s="200"/>
      <c r="C38" s="69"/>
      <c r="D38" s="536"/>
      <c r="E38" s="536"/>
      <c r="F38" s="536"/>
      <c r="G38" s="536"/>
      <c r="H38" s="536"/>
      <c r="I38" s="536"/>
      <c r="J38" s="536"/>
      <c r="K38" s="536"/>
      <c r="L38" s="149"/>
      <c r="M38" s="177"/>
      <c r="N38" s="93"/>
      <c r="O38" s="531" t="str">
        <f t="shared" si="0"/>
        <v/>
      </c>
      <c r="P38" s="532"/>
      <c r="Q38" s="535" t="str">
        <f t="shared" si="1"/>
        <v/>
      </c>
      <c r="R38" s="535"/>
      <c r="S38" s="535"/>
      <c r="T38" s="283"/>
      <c r="U38" s="245"/>
      <c r="W38" s="98"/>
    </row>
    <row r="39" spans="1:23" s="35" customFormat="1" ht="23.1" customHeight="1">
      <c r="A39" s="252"/>
      <c r="B39" s="200"/>
      <c r="C39" s="69"/>
      <c r="D39" s="536"/>
      <c r="E39" s="536"/>
      <c r="F39" s="536"/>
      <c r="G39" s="536"/>
      <c r="H39" s="536"/>
      <c r="I39" s="536"/>
      <c r="J39" s="536"/>
      <c r="K39" s="536"/>
      <c r="L39" s="149"/>
      <c r="M39" s="177"/>
      <c r="N39" s="93"/>
      <c r="O39" s="531" t="str">
        <f t="shared" si="0"/>
        <v/>
      </c>
      <c r="P39" s="532"/>
      <c r="Q39" s="535" t="str">
        <f t="shared" si="1"/>
        <v/>
      </c>
      <c r="R39" s="535"/>
      <c r="S39" s="535"/>
      <c r="T39" s="283"/>
      <c r="U39" s="245"/>
      <c r="W39" s="98"/>
    </row>
    <row r="40" spans="1:23" s="35" customFormat="1" ht="23.1" customHeight="1">
      <c r="A40" s="252"/>
      <c r="B40" s="200"/>
      <c r="C40" s="69"/>
      <c r="D40" s="536"/>
      <c r="E40" s="536"/>
      <c r="F40" s="536"/>
      <c r="G40" s="536"/>
      <c r="H40" s="536"/>
      <c r="I40" s="536"/>
      <c r="J40" s="536"/>
      <c r="K40" s="536"/>
      <c r="L40" s="149"/>
      <c r="M40" s="177"/>
      <c r="N40" s="93"/>
      <c r="O40" s="531" t="str">
        <f t="shared" si="0"/>
        <v/>
      </c>
      <c r="P40" s="532"/>
      <c r="Q40" s="535" t="str">
        <f t="shared" si="1"/>
        <v/>
      </c>
      <c r="R40" s="535"/>
      <c r="S40" s="535"/>
      <c r="T40" s="283"/>
      <c r="U40" s="245"/>
      <c r="W40" s="98"/>
    </row>
    <row r="41" spans="1:23" s="35" customFormat="1" ht="23.1" customHeight="1">
      <c r="A41" s="252"/>
      <c r="B41" s="200"/>
      <c r="C41" s="69"/>
      <c r="D41" s="536"/>
      <c r="E41" s="536"/>
      <c r="F41" s="536"/>
      <c r="G41" s="536"/>
      <c r="H41" s="536"/>
      <c r="I41" s="536"/>
      <c r="J41" s="536"/>
      <c r="K41" s="536"/>
      <c r="L41" s="149"/>
      <c r="M41" s="177"/>
      <c r="N41" s="93"/>
      <c r="O41" s="531" t="str">
        <f t="shared" si="0"/>
        <v/>
      </c>
      <c r="P41" s="532"/>
      <c r="Q41" s="535" t="str">
        <f t="shared" si="1"/>
        <v/>
      </c>
      <c r="R41" s="535"/>
      <c r="S41" s="535"/>
      <c r="T41" s="283"/>
      <c r="U41" s="245"/>
      <c r="W41" s="98"/>
    </row>
    <row r="42" spans="1:23" s="35" customFormat="1" ht="23.1" customHeight="1">
      <c r="A42" s="252"/>
      <c r="B42" s="200"/>
      <c r="C42" s="69"/>
      <c r="D42" s="536"/>
      <c r="E42" s="536"/>
      <c r="F42" s="536"/>
      <c r="G42" s="536"/>
      <c r="H42" s="536"/>
      <c r="I42" s="536"/>
      <c r="J42" s="536"/>
      <c r="K42" s="536"/>
      <c r="L42" s="149"/>
      <c r="M42" s="177"/>
      <c r="N42" s="93"/>
      <c r="O42" s="531" t="str">
        <f t="shared" si="0"/>
        <v/>
      </c>
      <c r="P42" s="532"/>
      <c r="Q42" s="535" t="str">
        <f t="shared" si="1"/>
        <v/>
      </c>
      <c r="R42" s="535"/>
      <c r="S42" s="535"/>
      <c r="T42" s="283"/>
      <c r="U42" s="245"/>
      <c r="W42" s="98"/>
    </row>
    <row r="43" spans="1:23" s="35" customFormat="1" ht="23.1" customHeight="1">
      <c r="A43" s="252"/>
      <c r="B43" s="200"/>
      <c r="C43" s="69"/>
      <c r="D43" s="536"/>
      <c r="E43" s="536"/>
      <c r="F43" s="536"/>
      <c r="G43" s="536"/>
      <c r="H43" s="536"/>
      <c r="I43" s="536"/>
      <c r="J43" s="536"/>
      <c r="K43" s="536"/>
      <c r="L43" s="149"/>
      <c r="M43" s="177"/>
      <c r="N43" s="93"/>
      <c r="O43" s="531" t="str">
        <f t="shared" si="0"/>
        <v/>
      </c>
      <c r="P43" s="532"/>
      <c r="Q43" s="535" t="str">
        <f t="shared" si="1"/>
        <v/>
      </c>
      <c r="R43" s="535"/>
      <c r="S43" s="535"/>
      <c r="T43" s="283"/>
      <c r="U43" s="245"/>
      <c r="W43" s="98"/>
    </row>
    <row r="44" spans="1:23" s="35" customFormat="1" ht="23.1" customHeight="1">
      <c r="A44" s="252"/>
      <c r="B44" s="200"/>
      <c r="C44" s="69"/>
      <c r="D44" s="536"/>
      <c r="E44" s="536"/>
      <c r="F44" s="536"/>
      <c r="G44" s="536"/>
      <c r="H44" s="536"/>
      <c r="I44" s="536"/>
      <c r="J44" s="536"/>
      <c r="K44" s="536"/>
      <c r="L44" s="149"/>
      <c r="M44" s="177"/>
      <c r="N44" s="93"/>
      <c r="O44" s="531" t="str">
        <f t="shared" si="0"/>
        <v/>
      </c>
      <c r="P44" s="532"/>
      <c r="Q44" s="535" t="str">
        <f t="shared" si="1"/>
        <v/>
      </c>
      <c r="R44" s="535"/>
      <c r="S44" s="535"/>
      <c r="T44" s="283"/>
      <c r="U44" s="245"/>
      <c r="W44" s="98"/>
    </row>
    <row r="45" spans="1:23" s="35" customFormat="1" ht="23.1" customHeight="1">
      <c r="A45" s="252"/>
      <c r="B45" s="200"/>
      <c r="C45" s="69"/>
      <c r="D45" s="536"/>
      <c r="E45" s="536"/>
      <c r="F45" s="536"/>
      <c r="G45" s="536"/>
      <c r="H45" s="536"/>
      <c r="I45" s="536"/>
      <c r="J45" s="536"/>
      <c r="K45" s="536"/>
      <c r="L45" s="149"/>
      <c r="M45" s="177"/>
      <c r="N45" s="93"/>
      <c r="O45" s="531" t="str">
        <f t="shared" si="0"/>
        <v/>
      </c>
      <c r="P45" s="532"/>
      <c r="Q45" s="535" t="str">
        <f t="shared" si="1"/>
        <v/>
      </c>
      <c r="R45" s="535"/>
      <c r="S45" s="535"/>
      <c r="T45" s="283"/>
      <c r="U45" s="245"/>
      <c r="W45" s="98"/>
    </row>
    <row r="46" spans="1:23" s="35" customFormat="1" ht="23.1" customHeight="1">
      <c r="A46" s="252"/>
      <c r="B46" s="200"/>
      <c r="C46" s="69"/>
      <c r="D46" s="536"/>
      <c r="E46" s="536"/>
      <c r="F46" s="536"/>
      <c r="G46" s="536"/>
      <c r="H46" s="536"/>
      <c r="I46" s="536"/>
      <c r="J46" s="536"/>
      <c r="K46" s="536"/>
      <c r="L46" s="149"/>
      <c r="M46" s="177"/>
      <c r="N46" s="93"/>
      <c r="O46" s="531" t="str">
        <f t="shared" si="0"/>
        <v/>
      </c>
      <c r="P46" s="532"/>
      <c r="Q46" s="535" t="str">
        <f t="shared" si="1"/>
        <v/>
      </c>
      <c r="R46" s="535"/>
      <c r="S46" s="535"/>
      <c r="T46" s="283"/>
      <c r="U46" s="245"/>
      <c r="W46" s="98"/>
    </row>
    <row r="47" spans="1:23" s="35" customFormat="1" ht="23.1" customHeight="1">
      <c r="A47" s="252"/>
      <c r="B47" s="200"/>
      <c r="C47" s="69"/>
      <c r="D47" s="536"/>
      <c r="E47" s="536"/>
      <c r="F47" s="536"/>
      <c r="G47" s="536"/>
      <c r="H47" s="536"/>
      <c r="I47" s="536"/>
      <c r="J47" s="536"/>
      <c r="K47" s="536"/>
      <c r="L47" s="149"/>
      <c r="M47" s="177"/>
      <c r="N47" s="93"/>
      <c r="O47" s="531" t="str">
        <f t="shared" si="0"/>
        <v/>
      </c>
      <c r="P47" s="532"/>
      <c r="Q47" s="535" t="str">
        <f t="shared" si="1"/>
        <v/>
      </c>
      <c r="R47" s="535"/>
      <c r="S47" s="535"/>
      <c r="T47" s="283"/>
      <c r="U47" s="245"/>
      <c r="W47" s="98"/>
    </row>
    <row r="48" spans="1:23" s="35" customFormat="1" ht="23.1" customHeight="1">
      <c r="A48" s="252"/>
      <c r="B48" s="200"/>
      <c r="C48" s="69"/>
      <c r="D48" s="536"/>
      <c r="E48" s="536"/>
      <c r="F48" s="536"/>
      <c r="G48" s="536"/>
      <c r="H48" s="536"/>
      <c r="I48" s="536"/>
      <c r="J48" s="536"/>
      <c r="K48" s="536"/>
      <c r="L48" s="149"/>
      <c r="M48" s="177"/>
      <c r="N48" s="93"/>
      <c r="O48" s="531" t="str">
        <f t="shared" si="0"/>
        <v/>
      </c>
      <c r="P48" s="532"/>
      <c r="Q48" s="535" t="str">
        <f t="shared" si="1"/>
        <v/>
      </c>
      <c r="R48" s="535"/>
      <c r="S48" s="535"/>
      <c r="T48" s="283"/>
      <c r="U48" s="245"/>
      <c r="W48" s="98"/>
    </row>
    <row r="49" spans="1:248" s="35" customFormat="1" ht="23.1" customHeight="1">
      <c r="A49" s="252"/>
      <c r="B49" s="200"/>
      <c r="C49" s="69"/>
      <c r="D49" s="536"/>
      <c r="E49" s="536"/>
      <c r="F49" s="536"/>
      <c r="G49" s="536"/>
      <c r="H49" s="536"/>
      <c r="I49" s="536"/>
      <c r="J49" s="536"/>
      <c r="K49" s="536"/>
      <c r="L49" s="149"/>
      <c r="M49" s="177"/>
      <c r="N49" s="93"/>
      <c r="O49" s="531" t="str">
        <f t="shared" si="0"/>
        <v/>
      </c>
      <c r="P49" s="532"/>
      <c r="Q49" s="535" t="str">
        <f t="shared" si="1"/>
        <v/>
      </c>
      <c r="R49" s="535"/>
      <c r="S49" s="535"/>
      <c r="T49" s="283"/>
      <c r="U49" s="245"/>
      <c r="W49" s="98"/>
    </row>
    <row r="50" spans="1:248" s="35" customFormat="1" ht="23.1" customHeight="1">
      <c r="A50" s="252"/>
      <c r="B50" s="200"/>
      <c r="C50" s="69"/>
      <c r="D50" s="536"/>
      <c r="E50" s="536"/>
      <c r="F50" s="536"/>
      <c r="G50" s="536"/>
      <c r="H50" s="536"/>
      <c r="I50" s="536"/>
      <c r="J50" s="536"/>
      <c r="K50" s="536"/>
      <c r="L50" s="149"/>
      <c r="M50" s="177"/>
      <c r="N50" s="93"/>
      <c r="O50" s="531" t="str">
        <f t="shared" si="0"/>
        <v/>
      </c>
      <c r="P50" s="532"/>
      <c r="Q50" s="535" t="str">
        <f t="shared" si="1"/>
        <v/>
      </c>
      <c r="R50" s="535"/>
      <c r="S50" s="535"/>
      <c r="T50" s="283"/>
      <c r="U50" s="245"/>
      <c r="V50" s="105"/>
      <c r="W50" s="107"/>
      <c r="X50" s="105"/>
    </row>
    <row r="51" spans="1:248" s="35" customFormat="1" ht="23.1" customHeight="1">
      <c r="A51" s="252"/>
      <c r="B51" s="200"/>
      <c r="C51" s="69"/>
      <c r="D51" s="536"/>
      <c r="E51" s="536"/>
      <c r="F51" s="536"/>
      <c r="G51" s="536"/>
      <c r="H51" s="536"/>
      <c r="I51" s="536"/>
      <c r="J51" s="536"/>
      <c r="K51" s="536"/>
      <c r="L51" s="149"/>
      <c r="M51" s="177"/>
      <c r="N51" s="93"/>
      <c r="O51" s="531" t="str">
        <f t="shared" si="0"/>
        <v/>
      </c>
      <c r="P51" s="532"/>
      <c r="Q51" s="535" t="str">
        <f t="shared" si="1"/>
        <v/>
      </c>
      <c r="R51" s="535"/>
      <c r="S51" s="535"/>
      <c r="T51" s="283"/>
      <c r="U51" s="245"/>
      <c r="V51" s="134"/>
      <c r="W51" s="134"/>
      <c r="X51" s="134"/>
    </row>
    <row r="52" spans="1:248" s="35" customFormat="1" ht="23.1" customHeight="1">
      <c r="A52" s="252"/>
      <c r="B52" s="200"/>
      <c r="C52" s="69"/>
      <c r="D52" s="536"/>
      <c r="E52" s="536"/>
      <c r="F52" s="536"/>
      <c r="G52" s="536"/>
      <c r="H52" s="536"/>
      <c r="I52" s="536"/>
      <c r="J52" s="536"/>
      <c r="K52" s="536"/>
      <c r="L52" s="149"/>
      <c r="M52" s="177"/>
      <c r="N52" s="93"/>
      <c r="O52" s="531" t="str">
        <f t="shared" si="0"/>
        <v/>
      </c>
      <c r="P52" s="532"/>
      <c r="Q52" s="535" t="str">
        <f t="shared" si="1"/>
        <v/>
      </c>
      <c r="R52" s="535"/>
      <c r="S52" s="535"/>
      <c r="T52" s="283"/>
      <c r="U52" s="245"/>
      <c r="V52" s="134"/>
      <c r="W52" s="134"/>
      <c r="X52" s="134"/>
    </row>
    <row r="53" spans="1:248" s="35" customFormat="1" ht="23.1" customHeight="1">
      <c r="A53" s="252"/>
      <c r="B53" s="200"/>
      <c r="C53" s="69"/>
      <c r="D53" s="536"/>
      <c r="E53" s="536"/>
      <c r="F53" s="536"/>
      <c r="G53" s="536"/>
      <c r="H53" s="536"/>
      <c r="I53" s="536"/>
      <c r="J53" s="536"/>
      <c r="K53" s="536"/>
      <c r="L53" s="149"/>
      <c r="M53" s="177"/>
      <c r="N53" s="93"/>
      <c r="O53" s="531" t="str">
        <f t="shared" si="0"/>
        <v/>
      </c>
      <c r="P53" s="532"/>
      <c r="Q53" s="535" t="str">
        <f t="shared" si="1"/>
        <v/>
      </c>
      <c r="R53" s="535"/>
      <c r="S53" s="535"/>
      <c r="T53" s="283"/>
      <c r="U53" s="245"/>
      <c r="V53" s="135"/>
      <c r="W53" s="311"/>
      <c r="X53" s="135"/>
    </row>
    <row r="54" spans="1:248" s="35" customFormat="1" ht="23.1" customHeight="1">
      <c r="A54" s="252"/>
      <c r="B54" s="200"/>
      <c r="C54" s="69"/>
      <c r="D54" s="536"/>
      <c r="E54" s="536"/>
      <c r="F54" s="536"/>
      <c r="G54" s="536"/>
      <c r="H54" s="536"/>
      <c r="I54" s="536"/>
      <c r="J54" s="536"/>
      <c r="K54" s="536"/>
      <c r="L54" s="149"/>
      <c r="M54" s="177"/>
      <c r="N54" s="93"/>
      <c r="O54" s="531" t="str">
        <f t="shared" si="0"/>
        <v/>
      </c>
      <c r="P54" s="532"/>
      <c r="Q54" s="535" t="str">
        <f t="shared" si="1"/>
        <v/>
      </c>
      <c r="R54" s="535"/>
      <c r="S54" s="535"/>
      <c r="T54" s="283"/>
      <c r="U54" s="245"/>
      <c r="V54" s="135"/>
      <c r="W54" s="311"/>
      <c r="X54" s="135"/>
    </row>
    <row r="55" spans="1:248" s="35" customFormat="1" ht="23.1" customHeight="1">
      <c r="A55" s="252"/>
      <c r="B55" s="200"/>
      <c r="C55" s="69"/>
      <c r="D55" s="536"/>
      <c r="E55" s="536"/>
      <c r="F55" s="536"/>
      <c r="G55" s="536"/>
      <c r="H55" s="536"/>
      <c r="I55" s="536"/>
      <c r="J55" s="536"/>
      <c r="K55" s="536"/>
      <c r="L55" s="149"/>
      <c r="M55" s="177"/>
      <c r="N55" s="93"/>
      <c r="O55" s="531" t="str">
        <f t="shared" si="0"/>
        <v/>
      </c>
      <c r="P55" s="532"/>
      <c r="Q55" s="535" t="str">
        <f t="shared" si="1"/>
        <v/>
      </c>
      <c r="R55" s="535"/>
      <c r="S55" s="535"/>
      <c r="T55" s="283"/>
      <c r="U55" s="245"/>
      <c r="V55" s="68"/>
      <c r="W55" s="68"/>
      <c r="X55" s="68"/>
    </row>
    <row r="56" spans="1:248" s="35" customFormat="1" ht="23.1" customHeight="1">
      <c r="A56" s="252"/>
      <c r="B56" s="200"/>
      <c r="C56" s="69"/>
      <c r="D56" s="536"/>
      <c r="E56" s="536"/>
      <c r="F56" s="536"/>
      <c r="G56" s="536"/>
      <c r="H56" s="536"/>
      <c r="I56" s="536"/>
      <c r="J56" s="536"/>
      <c r="K56" s="536"/>
      <c r="L56" s="149"/>
      <c r="M56" s="177"/>
      <c r="N56" s="93"/>
      <c r="O56" s="531" t="str">
        <f t="shared" si="0"/>
        <v/>
      </c>
      <c r="P56" s="532"/>
      <c r="Q56" s="535" t="str">
        <f t="shared" si="1"/>
        <v/>
      </c>
      <c r="R56" s="535"/>
      <c r="S56" s="535"/>
      <c r="T56" s="283"/>
      <c r="U56" s="245"/>
      <c r="V56" s="98"/>
      <c r="W56" s="98"/>
      <c r="X56" s="98"/>
    </row>
    <row r="57" spans="1:248" s="35" customFormat="1" ht="23.1" customHeight="1">
      <c r="A57" s="252"/>
      <c r="B57" s="200"/>
      <c r="C57" s="69"/>
      <c r="D57" s="536"/>
      <c r="E57" s="536"/>
      <c r="F57" s="536"/>
      <c r="G57" s="536"/>
      <c r="H57" s="536"/>
      <c r="I57" s="536"/>
      <c r="J57" s="536"/>
      <c r="K57" s="536"/>
      <c r="L57" s="149"/>
      <c r="M57" s="177"/>
      <c r="N57" s="93"/>
      <c r="O57" s="531" t="str">
        <f t="shared" si="0"/>
        <v/>
      </c>
      <c r="P57" s="532"/>
      <c r="Q57" s="535" t="str">
        <f t="shared" si="1"/>
        <v/>
      </c>
      <c r="R57" s="535"/>
      <c r="S57" s="535"/>
      <c r="T57" s="283"/>
      <c r="U57" s="245"/>
      <c r="V57" s="67"/>
      <c r="W57" s="68"/>
      <c r="X57" s="68"/>
    </row>
    <row r="58" spans="1:248" s="35" customFormat="1" ht="23.1" customHeight="1">
      <c r="A58" s="252"/>
      <c r="B58" s="200"/>
      <c r="C58" s="69"/>
      <c r="D58" s="536"/>
      <c r="E58" s="536"/>
      <c r="F58" s="536"/>
      <c r="G58" s="536"/>
      <c r="H58" s="536"/>
      <c r="I58" s="536"/>
      <c r="J58" s="536"/>
      <c r="K58" s="536"/>
      <c r="L58" s="149"/>
      <c r="M58" s="177"/>
      <c r="N58" s="93"/>
      <c r="O58" s="531" t="str">
        <f t="shared" si="0"/>
        <v/>
      </c>
      <c r="P58" s="532"/>
      <c r="Q58" s="535" t="str">
        <f t="shared" si="1"/>
        <v/>
      </c>
      <c r="R58" s="535"/>
      <c r="S58" s="535"/>
      <c r="T58" s="283"/>
      <c r="U58" s="245"/>
      <c r="V58" s="110"/>
      <c r="W58" s="111"/>
      <c r="X58" s="112"/>
    </row>
    <row r="59" spans="1:248" s="35" customFormat="1" ht="23.1" customHeight="1">
      <c r="A59" s="252"/>
      <c r="B59" s="200"/>
      <c r="C59" s="69"/>
      <c r="D59" s="536"/>
      <c r="E59" s="536"/>
      <c r="F59" s="536"/>
      <c r="G59" s="536"/>
      <c r="H59" s="536"/>
      <c r="I59" s="536"/>
      <c r="J59" s="536"/>
      <c r="K59" s="536"/>
      <c r="L59" s="149"/>
      <c r="M59" s="177"/>
      <c r="N59" s="93"/>
      <c r="O59" s="531" t="str">
        <f t="shared" si="0"/>
        <v/>
      </c>
      <c r="P59" s="532"/>
      <c r="Q59" s="535" t="str">
        <f t="shared" si="1"/>
        <v/>
      </c>
      <c r="R59" s="535"/>
      <c r="S59" s="535"/>
      <c r="T59" s="283"/>
      <c r="U59" s="245"/>
      <c r="V59" s="110"/>
      <c r="W59" s="111"/>
      <c r="X59" s="112"/>
    </row>
    <row r="60" spans="1:248" s="105" customFormat="1" ht="3.75" customHeight="1">
      <c r="A60" s="182"/>
      <c r="B60" s="158"/>
      <c r="C60" s="159"/>
      <c r="D60" s="160"/>
      <c r="E60" s="160"/>
      <c r="F60" s="160"/>
      <c r="G60" s="160"/>
      <c r="H60" s="160"/>
      <c r="I60" s="160"/>
      <c r="J60" s="160"/>
      <c r="K60" s="160"/>
      <c r="L60" s="161"/>
      <c r="M60" s="162"/>
      <c r="N60" s="163"/>
      <c r="O60" s="164"/>
      <c r="P60" s="165"/>
      <c r="Q60" s="166"/>
      <c r="R60" s="167"/>
      <c r="S60" s="167"/>
      <c r="T60" s="168"/>
      <c r="U60" s="150"/>
      <c r="V60" s="113"/>
      <c r="W60" s="111"/>
      <c r="X60" s="112"/>
    </row>
    <row r="61" spans="1:248" s="40" customFormat="1" ht="21.75" customHeight="1">
      <c r="A61" s="253"/>
      <c r="B61" s="518" t="str">
        <f>MPN!$B$62</f>
        <v>Three different pro forma invoices, issued by suppliers/authorized sellers/representatives, for each item of equipment is mandatory. Please inform if there is solely one exclusive supplier.</v>
      </c>
      <c r="C61" s="519"/>
      <c r="D61" s="519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20"/>
      <c r="U61" s="246"/>
      <c r="V61" s="113"/>
      <c r="W61" s="111"/>
      <c r="X61" s="112"/>
      <c r="Y61" s="134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5"/>
      <c r="BO61" s="125"/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5"/>
      <c r="CC61" s="125"/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5"/>
      <c r="CQ61" s="125"/>
      <c r="CR61" s="125"/>
      <c r="CS61" s="125"/>
      <c r="CT61" s="125"/>
      <c r="CU61" s="125"/>
      <c r="CV61" s="125"/>
      <c r="CW61" s="125"/>
      <c r="CX61" s="125"/>
      <c r="CY61" s="125"/>
      <c r="CZ61" s="125"/>
      <c r="DA61" s="125"/>
      <c r="DB61" s="125"/>
      <c r="DC61" s="125"/>
      <c r="DD61" s="125"/>
      <c r="DE61" s="125"/>
      <c r="DF61" s="125"/>
      <c r="DG61" s="125"/>
      <c r="DH61" s="125"/>
      <c r="DI61" s="125"/>
      <c r="DJ61" s="125"/>
      <c r="DK61" s="125"/>
      <c r="DL61" s="125"/>
      <c r="DM61" s="125"/>
      <c r="DN61" s="125"/>
      <c r="DO61" s="125"/>
      <c r="DP61" s="125"/>
      <c r="DQ61" s="125"/>
      <c r="DR61" s="125"/>
      <c r="DS61" s="125"/>
      <c r="DT61" s="125"/>
      <c r="DU61" s="125"/>
      <c r="DV61" s="125"/>
      <c r="DW61" s="125"/>
      <c r="DX61" s="125"/>
      <c r="DY61" s="125"/>
      <c r="DZ61" s="125"/>
      <c r="EA61" s="125"/>
      <c r="EB61" s="125"/>
      <c r="EC61" s="125"/>
      <c r="ED61" s="125"/>
      <c r="EE61" s="125"/>
      <c r="EF61" s="125"/>
      <c r="EG61" s="125"/>
      <c r="EH61" s="125"/>
      <c r="EI61" s="125"/>
      <c r="EJ61" s="125"/>
      <c r="EK61" s="125"/>
      <c r="EL61" s="125"/>
      <c r="EM61" s="125"/>
      <c r="EN61" s="125"/>
      <c r="EO61" s="125"/>
      <c r="EP61" s="125"/>
      <c r="EQ61" s="125"/>
      <c r="ER61" s="125"/>
      <c r="ES61" s="125"/>
      <c r="ET61" s="125"/>
      <c r="EU61" s="125"/>
      <c r="EV61" s="125"/>
      <c r="EW61" s="125"/>
      <c r="EX61" s="125"/>
      <c r="EY61" s="125"/>
      <c r="EZ61" s="125"/>
      <c r="FA61" s="125"/>
      <c r="FB61" s="125"/>
      <c r="FC61" s="125"/>
      <c r="FD61" s="125"/>
      <c r="FE61" s="125"/>
      <c r="FF61" s="125"/>
      <c r="FG61" s="125"/>
      <c r="FH61" s="125"/>
      <c r="FI61" s="125"/>
      <c r="FJ61" s="125"/>
      <c r="FK61" s="125"/>
      <c r="FL61" s="125"/>
      <c r="FM61" s="125"/>
      <c r="FN61" s="125"/>
      <c r="FO61" s="125"/>
      <c r="FP61" s="125"/>
      <c r="FQ61" s="125"/>
      <c r="FR61" s="125"/>
      <c r="FS61" s="125"/>
      <c r="FT61" s="125"/>
      <c r="FU61" s="125"/>
      <c r="FV61" s="125"/>
      <c r="FW61" s="125"/>
      <c r="FX61" s="125"/>
      <c r="FY61" s="125"/>
      <c r="FZ61" s="125"/>
      <c r="GA61" s="125"/>
      <c r="GB61" s="125"/>
      <c r="GC61" s="125"/>
      <c r="GD61" s="125"/>
      <c r="GE61" s="125"/>
      <c r="GF61" s="125"/>
      <c r="GG61" s="125"/>
      <c r="GH61" s="125"/>
      <c r="GI61" s="125"/>
      <c r="GJ61" s="125"/>
      <c r="GK61" s="125"/>
      <c r="GL61" s="125"/>
      <c r="GM61" s="125"/>
      <c r="GN61" s="125"/>
      <c r="GO61" s="125"/>
      <c r="GP61" s="125"/>
      <c r="GQ61" s="125"/>
      <c r="GR61" s="125"/>
      <c r="GS61" s="125"/>
      <c r="GT61" s="125"/>
      <c r="GU61" s="125"/>
      <c r="GV61" s="125"/>
      <c r="GW61" s="125"/>
      <c r="GX61" s="125"/>
      <c r="GY61" s="125"/>
      <c r="GZ61" s="125"/>
      <c r="HA61" s="125"/>
      <c r="HB61" s="125"/>
      <c r="HC61" s="125"/>
      <c r="HD61" s="125"/>
      <c r="HE61" s="125"/>
      <c r="HF61" s="125"/>
      <c r="HG61" s="125"/>
      <c r="HH61" s="125"/>
      <c r="HI61" s="125"/>
      <c r="HJ61" s="125"/>
      <c r="HK61" s="125"/>
      <c r="HL61" s="125"/>
      <c r="HM61" s="125"/>
      <c r="HN61" s="125"/>
      <c r="HO61" s="125"/>
      <c r="HP61" s="125"/>
      <c r="HQ61" s="125"/>
      <c r="HR61" s="125"/>
      <c r="HS61" s="125"/>
      <c r="HT61" s="125"/>
      <c r="HU61" s="125"/>
      <c r="HV61" s="125"/>
      <c r="HW61" s="125"/>
      <c r="HX61" s="125"/>
      <c r="HY61" s="125"/>
      <c r="HZ61" s="125"/>
      <c r="IA61" s="125"/>
      <c r="IB61" s="125"/>
      <c r="IC61" s="125"/>
      <c r="ID61" s="125"/>
      <c r="IE61" s="125"/>
      <c r="IF61" s="125"/>
      <c r="IG61" s="125"/>
      <c r="IH61" s="125"/>
      <c r="II61" s="125"/>
      <c r="IJ61" s="125"/>
      <c r="IK61" s="125"/>
      <c r="IL61" s="125"/>
      <c r="IM61" s="125"/>
      <c r="IN61" s="125"/>
    </row>
    <row r="62" spans="1:248" s="40" customFormat="1" ht="21.75" customHeight="1">
      <c r="A62" s="253"/>
      <c r="B62" s="518" t="str">
        <f>MPN!$B$63</f>
        <v xml:space="preserve">Each item should be justified according to the objectives of the project.  </v>
      </c>
      <c r="C62" s="519"/>
      <c r="D62" s="519"/>
      <c r="E62" s="519"/>
      <c r="F62" s="519"/>
      <c r="G62" s="519"/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20"/>
      <c r="U62" s="246"/>
      <c r="V62" s="113"/>
      <c r="W62" s="111"/>
      <c r="X62" s="112"/>
      <c r="Y62" s="134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/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/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/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/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/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25"/>
      <c r="EN62" s="125"/>
      <c r="EO62" s="125"/>
      <c r="EP62" s="125"/>
      <c r="EQ62" s="125"/>
      <c r="ER62" s="125"/>
      <c r="ES62" s="125"/>
      <c r="ET62" s="125"/>
      <c r="EU62" s="125"/>
      <c r="EV62" s="125"/>
      <c r="EW62" s="125"/>
      <c r="EX62" s="125"/>
      <c r="EY62" s="125"/>
      <c r="EZ62" s="125"/>
      <c r="FA62" s="125"/>
      <c r="FB62" s="125"/>
      <c r="FC62" s="125"/>
      <c r="FD62" s="125"/>
      <c r="FE62" s="125"/>
      <c r="FF62" s="125"/>
      <c r="FG62" s="125"/>
      <c r="FH62" s="125"/>
      <c r="FI62" s="125"/>
      <c r="FJ62" s="125"/>
      <c r="FK62" s="125"/>
      <c r="FL62" s="125"/>
      <c r="FM62" s="125"/>
      <c r="FN62" s="125"/>
      <c r="FO62" s="125"/>
      <c r="FP62" s="125"/>
      <c r="FQ62" s="125"/>
      <c r="FR62" s="125"/>
      <c r="FS62" s="125"/>
      <c r="FT62" s="125"/>
      <c r="FU62" s="125"/>
      <c r="FV62" s="125"/>
      <c r="FW62" s="125"/>
      <c r="FX62" s="125"/>
      <c r="FY62" s="125"/>
      <c r="FZ62" s="125"/>
      <c r="GA62" s="125"/>
      <c r="GB62" s="125"/>
      <c r="GC62" s="125"/>
      <c r="GD62" s="125"/>
      <c r="GE62" s="125"/>
      <c r="GF62" s="125"/>
      <c r="GG62" s="125"/>
      <c r="GH62" s="125"/>
      <c r="GI62" s="125"/>
      <c r="GJ62" s="125"/>
      <c r="GK62" s="125"/>
      <c r="GL62" s="125"/>
      <c r="GM62" s="125"/>
      <c r="GN62" s="125"/>
      <c r="GO62" s="125"/>
      <c r="GP62" s="125"/>
      <c r="GQ62" s="125"/>
      <c r="GR62" s="125"/>
      <c r="GS62" s="125"/>
      <c r="GT62" s="125"/>
      <c r="GU62" s="125"/>
      <c r="GV62" s="125"/>
      <c r="GW62" s="125"/>
      <c r="GX62" s="125"/>
      <c r="GY62" s="125"/>
      <c r="GZ62" s="125"/>
      <c r="HA62" s="125"/>
      <c r="HB62" s="125"/>
      <c r="HC62" s="125"/>
      <c r="HD62" s="125"/>
      <c r="HE62" s="125"/>
      <c r="HF62" s="125"/>
      <c r="HG62" s="125"/>
      <c r="HH62" s="125"/>
      <c r="HI62" s="125"/>
      <c r="HJ62" s="125"/>
      <c r="HK62" s="125"/>
      <c r="HL62" s="125"/>
      <c r="HM62" s="125"/>
      <c r="HN62" s="125"/>
      <c r="HO62" s="125"/>
      <c r="HP62" s="125"/>
      <c r="HQ62" s="125"/>
      <c r="HR62" s="125"/>
      <c r="HS62" s="125"/>
      <c r="HT62" s="125"/>
      <c r="HU62" s="125"/>
      <c r="HV62" s="125"/>
      <c r="HW62" s="125"/>
      <c r="HX62" s="125"/>
      <c r="HY62" s="125"/>
      <c r="HZ62" s="125"/>
      <c r="IA62" s="125"/>
      <c r="IB62" s="125"/>
      <c r="IC62" s="125"/>
      <c r="ID62" s="125"/>
      <c r="IE62" s="125"/>
      <c r="IF62" s="125"/>
      <c r="IG62" s="125"/>
      <c r="IH62" s="125"/>
      <c r="II62" s="125"/>
      <c r="IJ62" s="125"/>
      <c r="IK62" s="125"/>
      <c r="IL62" s="125"/>
      <c r="IM62" s="125"/>
      <c r="IN62" s="125"/>
    </row>
    <row r="63" spans="1:248" s="157" customFormat="1" ht="12" customHeight="1">
      <c r="A63" s="182"/>
      <c r="B63" s="152" t="str">
        <f>MPN!B118</f>
        <v>FAPESP,  OCTOBER 2013</v>
      </c>
      <c r="C63" s="3"/>
      <c r="D63" s="3"/>
      <c r="E63" s="171"/>
      <c r="F63" s="171"/>
      <c r="G63" s="171"/>
      <c r="H63" s="171"/>
      <c r="I63" s="171"/>
      <c r="J63" s="171"/>
      <c r="K63" s="171"/>
      <c r="L63" s="3"/>
      <c r="M63" s="578"/>
      <c r="N63" s="578"/>
      <c r="O63" s="578"/>
      <c r="P63" s="578"/>
      <c r="Q63" s="578"/>
      <c r="R63" s="578"/>
      <c r="S63" s="170"/>
      <c r="T63" s="170">
        <v>1</v>
      </c>
      <c r="U63" s="142"/>
      <c r="V63" s="98"/>
      <c r="W63" s="98"/>
      <c r="X63" s="98"/>
      <c r="Y63" s="135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X63" s="121"/>
      <c r="FY63" s="121"/>
      <c r="FZ63" s="121"/>
      <c r="GA63" s="121"/>
      <c r="GB63" s="121"/>
      <c r="GC63" s="121"/>
      <c r="GD63" s="121"/>
      <c r="GE63" s="121"/>
      <c r="GF63" s="121"/>
      <c r="GG63" s="121"/>
      <c r="GH63" s="121"/>
      <c r="GI63" s="121"/>
      <c r="GJ63" s="121"/>
      <c r="GK63" s="121"/>
      <c r="GL63" s="121"/>
      <c r="GM63" s="121"/>
      <c r="GN63" s="121"/>
      <c r="GO63" s="121"/>
      <c r="GP63" s="121"/>
      <c r="GQ63" s="121"/>
      <c r="GR63" s="121"/>
      <c r="GS63" s="121"/>
      <c r="GT63" s="121"/>
      <c r="GU63" s="121"/>
      <c r="GV63" s="121"/>
      <c r="GW63" s="121"/>
      <c r="GX63" s="121"/>
      <c r="GY63" s="121"/>
      <c r="GZ63" s="121"/>
      <c r="HA63" s="121"/>
      <c r="HB63" s="121"/>
      <c r="HC63" s="121"/>
      <c r="HD63" s="121"/>
      <c r="HE63" s="121"/>
      <c r="HF63" s="121"/>
      <c r="HG63" s="121"/>
      <c r="HH63" s="121"/>
      <c r="HI63" s="121"/>
      <c r="HJ63" s="121"/>
      <c r="HK63" s="121"/>
      <c r="HL63" s="121"/>
      <c r="HM63" s="121"/>
      <c r="HN63" s="121"/>
      <c r="HO63" s="121"/>
      <c r="HP63" s="121"/>
      <c r="HQ63" s="121"/>
      <c r="HR63" s="121"/>
      <c r="HS63" s="121"/>
      <c r="HT63" s="121"/>
      <c r="HU63" s="121"/>
      <c r="HV63" s="121"/>
      <c r="HW63" s="121"/>
      <c r="HX63" s="121"/>
      <c r="HY63" s="121"/>
      <c r="HZ63" s="121"/>
      <c r="IA63" s="121"/>
      <c r="IB63" s="121"/>
      <c r="IC63" s="121"/>
      <c r="ID63" s="121"/>
      <c r="IE63" s="121"/>
      <c r="IF63" s="121"/>
      <c r="IG63" s="121"/>
      <c r="IH63" s="121"/>
      <c r="II63" s="121"/>
      <c r="IJ63" s="121"/>
      <c r="IK63" s="121"/>
      <c r="IL63" s="121"/>
      <c r="IM63" s="121"/>
      <c r="IN63" s="121"/>
    </row>
    <row r="64" spans="1:248" s="211" customFormat="1" ht="21" customHeight="1">
      <c r="A64" s="182"/>
      <c r="B64" s="212" t="s">
        <v>34</v>
      </c>
      <c r="C64" s="3"/>
      <c r="D64" s="3"/>
      <c r="L64" s="3"/>
      <c r="M64" s="214"/>
      <c r="N64" s="214"/>
      <c r="O64" s="214"/>
      <c r="P64" s="214"/>
      <c r="Q64" s="214"/>
      <c r="R64" s="214"/>
      <c r="S64" s="214"/>
      <c r="T64" s="214"/>
      <c r="U64" s="142"/>
      <c r="V64" s="98"/>
      <c r="W64" s="98"/>
      <c r="X64" s="98"/>
      <c r="Y64" s="135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X64" s="121"/>
      <c r="FY64" s="121"/>
      <c r="FZ64" s="121"/>
      <c r="GA64" s="121"/>
      <c r="GB64" s="121"/>
      <c r="GC64" s="121"/>
      <c r="GD64" s="121"/>
      <c r="GE64" s="121"/>
      <c r="GF64" s="121"/>
      <c r="GG64" s="121"/>
      <c r="GH64" s="121"/>
      <c r="GI64" s="121"/>
      <c r="GJ64" s="121"/>
      <c r="GK64" s="121"/>
      <c r="GL64" s="121"/>
      <c r="GM64" s="121"/>
      <c r="GN64" s="121"/>
      <c r="GO64" s="121"/>
      <c r="GP64" s="121"/>
      <c r="GQ64" s="121"/>
      <c r="GR64" s="121"/>
      <c r="GS64" s="121"/>
      <c r="GT64" s="121"/>
      <c r="GU64" s="121"/>
      <c r="GV64" s="121"/>
      <c r="GW64" s="121"/>
      <c r="GX64" s="121"/>
      <c r="GY64" s="121"/>
      <c r="GZ64" s="121"/>
      <c r="HA64" s="121"/>
      <c r="HB64" s="121"/>
      <c r="HC64" s="121"/>
      <c r="HD64" s="121"/>
      <c r="HE64" s="121"/>
      <c r="HF64" s="121"/>
      <c r="HG64" s="121"/>
      <c r="HH64" s="121"/>
      <c r="HI64" s="121"/>
      <c r="HJ64" s="121"/>
      <c r="HK64" s="121"/>
      <c r="HL64" s="121"/>
      <c r="HM64" s="121"/>
      <c r="HN64" s="121"/>
      <c r="HO64" s="121"/>
      <c r="HP64" s="121"/>
      <c r="HQ64" s="121"/>
      <c r="HR64" s="121"/>
      <c r="HS64" s="121"/>
      <c r="HT64" s="121"/>
      <c r="HU64" s="121"/>
      <c r="HV64" s="121"/>
      <c r="HW64" s="121"/>
      <c r="HX64" s="121"/>
      <c r="HY64" s="121"/>
      <c r="HZ64" s="121"/>
      <c r="IA64" s="121"/>
      <c r="IB64" s="121"/>
      <c r="IC64" s="121"/>
      <c r="ID64" s="121"/>
      <c r="IE64" s="121"/>
      <c r="IF64" s="121"/>
      <c r="IG64" s="121"/>
      <c r="IH64" s="121"/>
      <c r="II64" s="121"/>
      <c r="IJ64" s="121"/>
      <c r="IK64" s="121"/>
      <c r="IL64" s="121"/>
      <c r="IM64" s="121"/>
      <c r="IN64" s="121"/>
    </row>
    <row r="65" spans="1:25" s="35" customFormat="1" ht="12.75" customHeight="1">
      <c r="A65" s="182"/>
      <c r="B65" s="565" t="s">
        <v>0</v>
      </c>
      <c r="C65" s="546" t="str">
        <f>C18</f>
        <v>quantity</v>
      </c>
      <c r="D65" s="548" t="str">
        <f>D18</f>
        <v>description (please use only 1 row for each item)</v>
      </c>
      <c r="E65" s="549"/>
      <c r="F65" s="549"/>
      <c r="G65" s="549"/>
      <c r="H65" s="549"/>
      <c r="I65" s="549"/>
      <c r="J65" s="549"/>
      <c r="K65" s="550"/>
      <c r="L65" s="555" t="str">
        <f>L18</f>
        <v>invoice reference</v>
      </c>
      <c r="M65" s="514" t="str">
        <f>M18</f>
        <v>original currency</v>
      </c>
      <c r="N65" s="555" t="str">
        <f>N18</f>
        <v>unit price</v>
      </c>
      <c r="O65" s="556" t="str">
        <f>O18</f>
        <v>item cost 
(original currency)</v>
      </c>
      <c r="P65" s="558"/>
      <c r="Q65" s="556" t="str">
        <f>Q18</f>
        <v>item cost (US$)</v>
      </c>
      <c r="R65" s="557"/>
      <c r="S65" s="558"/>
      <c r="T65" s="570" t="s">
        <v>1</v>
      </c>
      <c r="U65" s="243"/>
      <c r="W65" s="98"/>
    </row>
    <row r="66" spans="1:25" s="34" customFormat="1" ht="20.25" customHeight="1">
      <c r="A66" s="190"/>
      <c r="B66" s="566"/>
      <c r="C66" s="547"/>
      <c r="D66" s="551"/>
      <c r="E66" s="552"/>
      <c r="F66" s="552"/>
      <c r="G66" s="552"/>
      <c r="H66" s="552"/>
      <c r="I66" s="552"/>
      <c r="J66" s="552"/>
      <c r="K66" s="553"/>
      <c r="L66" s="567"/>
      <c r="M66" s="554"/>
      <c r="N66" s="554"/>
      <c r="O66" s="574"/>
      <c r="P66" s="575"/>
      <c r="Q66" s="559"/>
      <c r="R66" s="560"/>
      <c r="S66" s="561"/>
      <c r="T66" s="571"/>
      <c r="U66" s="244"/>
      <c r="V66" s="67"/>
      <c r="W66" s="68"/>
    </row>
    <row r="67" spans="1:25" s="35" customFormat="1" ht="23.1" customHeight="1">
      <c r="A67" s="182"/>
      <c r="B67" s="201"/>
      <c r="C67" s="69"/>
      <c r="D67" s="576"/>
      <c r="E67" s="577"/>
      <c r="F67" s="577"/>
      <c r="G67" s="577"/>
      <c r="H67" s="577"/>
      <c r="I67" s="577"/>
      <c r="J67" s="577"/>
      <c r="K67" s="577"/>
      <c r="L67" s="149"/>
      <c r="M67" s="177"/>
      <c r="N67" s="178"/>
      <c r="O67" s="531" t="str">
        <f t="shared" ref="O67:O113" si="2">IF(C67*N67=0,"",C67*N67)</f>
        <v/>
      </c>
      <c r="P67" s="532"/>
      <c r="Q67" s="535" t="str">
        <f>IF(ISERROR(INDEX($W$20:$W$25,MATCH(M67,$V$20:$V$25,0))*O67),"",INDEX($W$20:$W$25,MATCH(M67,$V$20:$V$25,0))*O67)</f>
        <v/>
      </c>
      <c r="R67" s="535"/>
      <c r="S67" s="535"/>
      <c r="T67" s="284"/>
      <c r="U67" s="245"/>
      <c r="V67" s="98"/>
      <c r="W67" s="98"/>
      <c r="X67" s="98"/>
      <c r="Y67" s="98"/>
    </row>
    <row r="68" spans="1:25" s="35" customFormat="1" ht="23.1" customHeight="1">
      <c r="A68" s="182"/>
      <c r="B68" s="200"/>
      <c r="C68" s="69"/>
      <c r="D68" s="562"/>
      <c r="E68" s="563"/>
      <c r="F68" s="563"/>
      <c r="G68" s="563"/>
      <c r="H68" s="563"/>
      <c r="I68" s="563"/>
      <c r="J68" s="563"/>
      <c r="K68" s="563"/>
      <c r="L68" s="149"/>
      <c r="M68" s="177"/>
      <c r="N68" s="93"/>
      <c r="O68" s="572" t="str">
        <f t="shared" si="2"/>
        <v/>
      </c>
      <c r="P68" s="573"/>
      <c r="Q68" s="535" t="str">
        <f t="shared" ref="Q68:Q113" si="3">IF(ISERROR(INDEX($W$20:$W$25,MATCH(M68,$V$20:$V$25,0))*O68),"",INDEX($W$20:$W$25,MATCH(M68,$V$20:$V$25,0))*O68)</f>
        <v/>
      </c>
      <c r="R68" s="535"/>
      <c r="S68" s="535"/>
      <c r="T68" s="283"/>
      <c r="U68" s="245"/>
      <c r="V68" s="98"/>
      <c r="W68" s="98"/>
      <c r="X68" s="98"/>
      <c r="Y68" s="98"/>
    </row>
    <row r="69" spans="1:25" s="35" customFormat="1" ht="23.1" customHeight="1">
      <c r="A69" s="182"/>
      <c r="B69" s="200"/>
      <c r="C69" s="69"/>
      <c r="D69" s="562"/>
      <c r="E69" s="563"/>
      <c r="F69" s="563"/>
      <c r="G69" s="563"/>
      <c r="H69" s="563"/>
      <c r="I69" s="563"/>
      <c r="J69" s="563"/>
      <c r="K69" s="563"/>
      <c r="L69" s="149"/>
      <c r="M69" s="177"/>
      <c r="N69" s="93"/>
      <c r="O69" s="572" t="str">
        <f t="shared" si="2"/>
        <v/>
      </c>
      <c r="P69" s="573"/>
      <c r="Q69" s="535" t="str">
        <f t="shared" si="3"/>
        <v/>
      </c>
      <c r="R69" s="535"/>
      <c r="S69" s="535"/>
      <c r="T69" s="283"/>
      <c r="U69" s="245"/>
      <c r="V69" s="98"/>
      <c r="W69" s="98"/>
      <c r="X69" s="98"/>
      <c r="Y69" s="98"/>
    </row>
    <row r="70" spans="1:25" s="35" customFormat="1" ht="23.1" customHeight="1">
      <c r="A70" s="182"/>
      <c r="B70" s="200"/>
      <c r="C70" s="69"/>
      <c r="D70" s="562"/>
      <c r="E70" s="563"/>
      <c r="F70" s="563"/>
      <c r="G70" s="563"/>
      <c r="H70" s="563"/>
      <c r="I70" s="563"/>
      <c r="J70" s="563"/>
      <c r="K70" s="563"/>
      <c r="L70" s="149"/>
      <c r="M70" s="177"/>
      <c r="N70" s="93"/>
      <c r="O70" s="572" t="str">
        <f t="shared" si="2"/>
        <v/>
      </c>
      <c r="P70" s="573"/>
      <c r="Q70" s="535" t="str">
        <f t="shared" si="3"/>
        <v/>
      </c>
      <c r="R70" s="535"/>
      <c r="S70" s="535"/>
      <c r="T70" s="283"/>
      <c r="U70" s="245"/>
      <c r="V70" s="98"/>
      <c r="W70" s="98"/>
      <c r="X70" s="98"/>
      <c r="Y70" s="98"/>
    </row>
    <row r="71" spans="1:25" s="35" customFormat="1" ht="23.1" customHeight="1">
      <c r="A71" s="182"/>
      <c r="B71" s="200"/>
      <c r="C71" s="69"/>
      <c r="D71" s="562"/>
      <c r="E71" s="563"/>
      <c r="F71" s="563"/>
      <c r="G71" s="563"/>
      <c r="H71" s="563"/>
      <c r="I71" s="563"/>
      <c r="J71" s="563"/>
      <c r="K71" s="563"/>
      <c r="L71" s="149"/>
      <c r="M71" s="177"/>
      <c r="N71" s="93"/>
      <c r="O71" s="572" t="str">
        <f t="shared" si="2"/>
        <v/>
      </c>
      <c r="P71" s="573"/>
      <c r="Q71" s="535" t="str">
        <f t="shared" si="3"/>
        <v/>
      </c>
      <c r="R71" s="535"/>
      <c r="S71" s="535"/>
      <c r="T71" s="283"/>
      <c r="U71" s="245"/>
      <c r="V71" s="98"/>
      <c r="W71" s="98"/>
      <c r="X71" s="98"/>
      <c r="Y71" s="98"/>
    </row>
    <row r="72" spans="1:25" s="35" customFormat="1" ht="23.1" customHeight="1">
      <c r="A72" s="182"/>
      <c r="B72" s="200"/>
      <c r="C72" s="69"/>
      <c r="D72" s="562"/>
      <c r="E72" s="563"/>
      <c r="F72" s="563"/>
      <c r="G72" s="563"/>
      <c r="H72" s="563"/>
      <c r="I72" s="563"/>
      <c r="J72" s="563"/>
      <c r="K72" s="563"/>
      <c r="L72" s="149"/>
      <c r="M72" s="177"/>
      <c r="N72" s="93"/>
      <c r="O72" s="572" t="str">
        <f t="shared" si="2"/>
        <v/>
      </c>
      <c r="P72" s="573"/>
      <c r="Q72" s="535" t="str">
        <f t="shared" si="3"/>
        <v/>
      </c>
      <c r="R72" s="535"/>
      <c r="S72" s="535"/>
      <c r="T72" s="283"/>
      <c r="U72" s="245"/>
      <c r="V72" s="98"/>
      <c r="W72" s="98"/>
      <c r="X72" s="98"/>
      <c r="Y72" s="98"/>
    </row>
    <row r="73" spans="1:25" s="35" customFormat="1" ht="23.1" customHeight="1">
      <c r="A73" s="182"/>
      <c r="B73" s="200"/>
      <c r="C73" s="69"/>
      <c r="D73" s="562"/>
      <c r="E73" s="563"/>
      <c r="F73" s="563"/>
      <c r="G73" s="563"/>
      <c r="H73" s="563"/>
      <c r="I73" s="563"/>
      <c r="J73" s="563"/>
      <c r="K73" s="563"/>
      <c r="L73" s="149"/>
      <c r="M73" s="177"/>
      <c r="N73" s="93"/>
      <c r="O73" s="572" t="str">
        <f t="shared" si="2"/>
        <v/>
      </c>
      <c r="P73" s="573"/>
      <c r="Q73" s="535" t="str">
        <f t="shared" si="3"/>
        <v/>
      </c>
      <c r="R73" s="535"/>
      <c r="S73" s="535"/>
      <c r="T73" s="283"/>
      <c r="U73" s="245"/>
      <c r="V73" s="98"/>
      <c r="W73" s="98"/>
      <c r="X73" s="98"/>
      <c r="Y73" s="98"/>
    </row>
    <row r="74" spans="1:25" s="35" customFormat="1" ht="23.1" customHeight="1">
      <c r="A74" s="182"/>
      <c r="B74" s="200"/>
      <c r="C74" s="69"/>
      <c r="D74" s="562"/>
      <c r="E74" s="563"/>
      <c r="F74" s="563"/>
      <c r="G74" s="563"/>
      <c r="H74" s="563"/>
      <c r="I74" s="563"/>
      <c r="J74" s="563"/>
      <c r="K74" s="579"/>
      <c r="L74" s="149"/>
      <c r="M74" s="177"/>
      <c r="N74" s="93"/>
      <c r="O74" s="572" t="str">
        <f t="shared" si="2"/>
        <v/>
      </c>
      <c r="P74" s="573"/>
      <c r="Q74" s="535" t="str">
        <f t="shared" si="3"/>
        <v/>
      </c>
      <c r="R74" s="535"/>
      <c r="S74" s="535"/>
      <c r="T74" s="283"/>
      <c r="U74" s="245"/>
      <c r="V74" s="110"/>
      <c r="W74" s="111"/>
      <c r="X74" s="112"/>
      <c r="Y74" s="98"/>
    </row>
    <row r="75" spans="1:25" s="35" customFormat="1" ht="23.1" customHeight="1">
      <c r="A75" s="182"/>
      <c r="B75" s="200"/>
      <c r="C75" s="69"/>
      <c r="D75" s="562"/>
      <c r="E75" s="563"/>
      <c r="F75" s="563"/>
      <c r="G75" s="563"/>
      <c r="H75" s="563"/>
      <c r="I75" s="563"/>
      <c r="J75" s="563"/>
      <c r="K75" s="563"/>
      <c r="L75" s="149"/>
      <c r="M75" s="177"/>
      <c r="N75" s="93"/>
      <c r="O75" s="572" t="str">
        <f t="shared" si="2"/>
        <v/>
      </c>
      <c r="P75" s="573"/>
      <c r="Q75" s="535" t="str">
        <f t="shared" si="3"/>
        <v/>
      </c>
      <c r="R75" s="535"/>
      <c r="S75" s="535"/>
      <c r="T75" s="283"/>
      <c r="U75" s="245"/>
      <c r="V75" s="110"/>
      <c r="W75" s="111"/>
      <c r="X75" s="112"/>
      <c r="Y75" s="98"/>
    </row>
    <row r="76" spans="1:25" s="35" customFormat="1" ht="23.1" customHeight="1">
      <c r="A76" s="182"/>
      <c r="B76" s="200"/>
      <c r="C76" s="69"/>
      <c r="D76" s="562"/>
      <c r="E76" s="563"/>
      <c r="F76" s="563"/>
      <c r="G76" s="563"/>
      <c r="H76" s="563"/>
      <c r="I76" s="563"/>
      <c r="J76" s="563"/>
      <c r="K76" s="563"/>
      <c r="L76" s="149"/>
      <c r="M76" s="177"/>
      <c r="N76" s="93"/>
      <c r="O76" s="572" t="str">
        <f t="shared" si="2"/>
        <v/>
      </c>
      <c r="P76" s="573"/>
      <c r="Q76" s="535" t="str">
        <f t="shared" si="3"/>
        <v/>
      </c>
      <c r="R76" s="535"/>
      <c r="S76" s="535"/>
      <c r="T76" s="283"/>
      <c r="U76" s="245"/>
      <c r="V76" s="113"/>
      <c r="W76" s="111"/>
      <c r="X76" s="112"/>
      <c r="Y76" s="98"/>
    </row>
    <row r="77" spans="1:25" s="35" customFormat="1" ht="23.1" customHeight="1">
      <c r="A77" s="182"/>
      <c r="B77" s="200"/>
      <c r="C77" s="69"/>
      <c r="D77" s="562"/>
      <c r="E77" s="563"/>
      <c r="F77" s="563"/>
      <c r="G77" s="563"/>
      <c r="H77" s="563"/>
      <c r="I77" s="563"/>
      <c r="J77" s="563"/>
      <c r="K77" s="563"/>
      <c r="L77" s="149"/>
      <c r="M77" s="177"/>
      <c r="N77" s="93"/>
      <c r="O77" s="572" t="str">
        <f t="shared" si="2"/>
        <v/>
      </c>
      <c r="P77" s="573"/>
      <c r="Q77" s="535" t="str">
        <f t="shared" si="3"/>
        <v/>
      </c>
      <c r="R77" s="535"/>
      <c r="S77" s="535"/>
      <c r="T77" s="283"/>
      <c r="U77" s="245"/>
      <c r="V77" s="113"/>
      <c r="W77" s="111"/>
      <c r="X77" s="112"/>
      <c r="Y77" s="98"/>
    </row>
    <row r="78" spans="1:25" s="35" customFormat="1" ht="23.1" customHeight="1">
      <c r="A78" s="182"/>
      <c r="B78" s="200"/>
      <c r="C78" s="69"/>
      <c r="D78" s="562"/>
      <c r="E78" s="563"/>
      <c r="F78" s="563"/>
      <c r="G78" s="563"/>
      <c r="H78" s="563"/>
      <c r="I78" s="563"/>
      <c r="J78" s="563"/>
      <c r="K78" s="563"/>
      <c r="L78" s="149"/>
      <c r="M78" s="177"/>
      <c r="N78" s="93"/>
      <c r="O78" s="572" t="str">
        <f t="shared" si="2"/>
        <v/>
      </c>
      <c r="P78" s="573"/>
      <c r="Q78" s="535" t="str">
        <f t="shared" si="3"/>
        <v/>
      </c>
      <c r="R78" s="535"/>
      <c r="S78" s="535"/>
      <c r="T78" s="283"/>
      <c r="U78" s="245"/>
      <c r="V78" s="98"/>
      <c r="W78" s="98"/>
      <c r="X78" s="98"/>
      <c r="Y78" s="98"/>
    </row>
    <row r="79" spans="1:25" s="35" customFormat="1" ht="23.1" customHeight="1">
      <c r="A79" s="182"/>
      <c r="B79" s="200"/>
      <c r="C79" s="69"/>
      <c r="D79" s="562"/>
      <c r="E79" s="563"/>
      <c r="F79" s="563"/>
      <c r="G79" s="563"/>
      <c r="H79" s="563"/>
      <c r="I79" s="563"/>
      <c r="J79" s="563"/>
      <c r="K79" s="563"/>
      <c r="L79" s="149"/>
      <c r="M79" s="177"/>
      <c r="N79" s="93"/>
      <c r="O79" s="572" t="str">
        <f t="shared" si="2"/>
        <v/>
      </c>
      <c r="P79" s="573"/>
      <c r="Q79" s="535" t="str">
        <f t="shared" si="3"/>
        <v/>
      </c>
      <c r="R79" s="535"/>
      <c r="S79" s="535"/>
      <c r="T79" s="283"/>
      <c r="U79" s="245"/>
      <c r="V79" s="98"/>
      <c r="W79" s="98"/>
      <c r="X79" s="98"/>
      <c r="Y79" s="98"/>
    </row>
    <row r="80" spans="1:25" s="35" customFormat="1" ht="23.1" customHeight="1">
      <c r="A80" s="182"/>
      <c r="B80" s="200"/>
      <c r="C80" s="69"/>
      <c r="D80" s="562"/>
      <c r="E80" s="563"/>
      <c r="F80" s="563"/>
      <c r="G80" s="563"/>
      <c r="H80" s="563"/>
      <c r="I80" s="563"/>
      <c r="J80" s="563"/>
      <c r="K80" s="563"/>
      <c r="L80" s="149"/>
      <c r="M80" s="177"/>
      <c r="N80" s="93"/>
      <c r="O80" s="572" t="str">
        <f t="shared" si="2"/>
        <v/>
      </c>
      <c r="P80" s="573"/>
      <c r="Q80" s="535" t="str">
        <f t="shared" si="3"/>
        <v/>
      </c>
      <c r="R80" s="535"/>
      <c r="S80" s="535"/>
      <c r="T80" s="283"/>
      <c r="U80" s="245"/>
      <c r="V80" s="98"/>
      <c r="W80" s="98"/>
      <c r="X80" s="98"/>
      <c r="Y80" s="98"/>
    </row>
    <row r="81" spans="1:25" s="35" customFormat="1" ht="23.1" customHeight="1">
      <c r="A81" s="182"/>
      <c r="B81" s="200"/>
      <c r="C81" s="69"/>
      <c r="D81" s="562"/>
      <c r="E81" s="563"/>
      <c r="F81" s="563"/>
      <c r="G81" s="563"/>
      <c r="H81" s="563"/>
      <c r="I81" s="563"/>
      <c r="J81" s="563"/>
      <c r="K81" s="563"/>
      <c r="L81" s="149"/>
      <c r="M81" s="177"/>
      <c r="N81" s="93"/>
      <c r="O81" s="572" t="str">
        <f t="shared" si="2"/>
        <v/>
      </c>
      <c r="P81" s="573"/>
      <c r="Q81" s="535" t="str">
        <f t="shared" si="3"/>
        <v/>
      </c>
      <c r="R81" s="535"/>
      <c r="S81" s="535"/>
      <c r="T81" s="283"/>
      <c r="U81" s="245"/>
      <c r="V81" s="98"/>
      <c r="W81" s="98"/>
      <c r="X81" s="98"/>
      <c r="Y81" s="98"/>
    </row>
    <row r="82" spans="1:25" s="35" customFormat="1" ht="23.1" customHeight="1">
      <c r="A82" s="182"/>
      <c r="B82" s="200"/>
      <c r="C82" s="69"/>
      <c r="D82" s="562"/>
      <c r="E82" s="563"/>
      <c r="F82" s="563"/>
      <c r="G82" s="563"/>
      <c r="H82" s="563"/>
      <c r="I82" s="563"/>
      <c r="J82" s="563"/>
      <c r="K82" s="563"/>
      <c r="L82" s="149"/>
      <c r="M82" s="177"/>
      <c r="N82" s="93"/>
      <c r="O82" s="572" t="str">
        <f t="shared" si="2"/>
        <v/>
      </c>
      <c r="P82" s="573"/>
      <c r="Q82" s="535" t="str">
        <f t="shared" si="3"/>
        <v/>
      </c>
      <c r="R82" s="535"/>
      <c r="S82" s="535"/>
      <c r="T82" s="283"/>
      <c r="U82" s="245"/>
      <c r="V82" s="98"/>
      <c r="W82" s="98"/>
      <c r="X82" s="98"/>
      <c r="Y82" s="98"/>
    </row>
    <row r="83" spans="1:25" s="35" customFormat="1" ht="23.1" customHeight="1">
      <c r="A83" s="182"/>
      <c r="B83" s="200"/>
      <c r="C83" s="69"/>
      <c r="D83" s="562"/>
      <c r="E83" s="563"/>
      <c r="F83" s="563"/>
      <c r="G83" s="563"/>
      <c r="H83" s="563"/>
      <c r="I83" s="563"/>
      <c r="J83" s="563"/>
      <c r="K83" s="563"/>
      <c r="L83" s="149"/>
      <c r="M83" s="177"/>
      <c r="N83" s="93"/>
      <c r="O83" s="572" t="str">
        <f t="shared" si="2"/>
        <v/>
      </c>
      <c r="P83" s="573"/>
      <c r="Q83" s="535" t="str">
        <f t="shared" si="3"/>
        <v/>
      </c>
      <c r="R83" s="535"/>
      <c r="S83" s="535"/>
      <c r="T83" s="283"/>
      <c r="U83" s="245"/>
      <c r="V83" s="98"/>
      <c r="W83" s="98"/>
      <c r="X83" s="98"/>
      <c r="Y83" s="98"/>
    </row>
    <row r="84" spans="1:25" s="35" customFormat="1" ht="23.1" customHeight="1">
      <c r="A84" s="182"/>
      <c r="B84" s="200"/>
      <c r="C84" s="69"/>
      <c r="D84" s="562"/>
      <c r="E84" s="563"/>
      <c r="F84" s="563"/>
      <c r="G84" s="563"/>
      <c r="H84" s="563"/>
      <c r="I84" s="563"/>
      <c r="J84" s="563"/>
      <c r="K84" s="563"/>
      <c r="L84" s="149"/>
      <c r="M84" s="177"/>
      <c r="N84" s="93"/>
      <c r="O84" s="572" t="str">
        <f t="shared" si="2"/>
        <v/>
      </c>
      <c r="P84" s="573"/>
      <c r="Q84" s="535" t="str">
        <f t="shared" si="3"/>
        <v/>
      </c>
      <c r="R84" s="535"/>
      <c r="S84" s="535"/>
      <c r="T84" s="283"/>
      <c r="U84" s="245"/>
      <c r="V84" s="98"/>
      <c r="W84" s="98"/>
      <c r="X84" s="98"/>
      <c r="Y84" s="98"/>
    </row>
    <row r="85" spans="1:25" s="35" customFormat="1" ht="23.1" customHeight="1">
      <c r="A85" s="182"/>
      <c r="B85" s="200"/>
      <c r="C85" s="69"/>
      <c r="D85" s="562"/>
      <c r="E85" s="563"/>
      <c r="F85" s="563"/>
      <c r="G85" s="563"/>
      <c r="H85" s="563"/>
      <c r="I85" s="563"/>
      <c r="J85" s="563"/>
      <c r="K85" s="563"/>
      <c r="L85" s="149"/>
      <c r="M85" s="177"/>
      <c r="N85" s="93"/>
      <c r="O85" s="572" t="str">
        <f t="shared" si="2"/>
        <v/>
      </c>
      <c r="P85" s="573"/>
      <c r="Q85" s="535" t="str">
        <f t="shared" si="3"/>
        <v/>
      </c>
      <c r="R85" s="535"/>
      <c r="S85" s="535"/>
      <c r="T85" s="283"/>
      <c r="U85" s="245"/>
      <c r="V85" s="98"/>
      <c r="W85" s="98"/>
      <c r="X85" s="98"/>
      <c r="Y85" s="98"/>
    </row>
    <row r="86" spans="1:25" s="35" customFormat="1" ht="23.1" customHeight="1">
      <c r="A86" s="182"/>
      <c r="B86" s="200"/>
      <c r="C86" s="69"/>
      <c r="D86" s="562"/>
      <c r="E86" s="563"/>
      <c r="F86" s="563"/>
      <c r="G86" s="563"/>
      <c r="H86" s="563"/>
      <c r="I86" s="563"/>
      <c r="J86" s="563"/>
      <c r="K86" s="563"/>
      <c r="L86" s="149"/>
      <c r="M86" s="177"/>
      <c r="N86" s="93"/>
      <c r="O86" s="572" t="str">
        <f t="shared" si="2"/>
        <v/>
      </c>
      <c r="P86" s="573"/>
      <c r="Q86" s="535" t="str">
        <f t="shared" si="3"/>
        <v/>
      </c>
      <c r="R86" s="535"/>
      <c r="S86" s="535"/>
      <c r="T86" s="283"/>
      <c r="U86" s="245"/>
      <c r="V86" s="98"/>
      <c r="W86" s="98"/>
      <c r="X86" s="98"/>
      <c r="Y86" s="98"/>
    </row>
    <row r="87" spans="1:25" s="35" customFormat="1" ht="23.1" customHeight="1">
      <c r="A87" s="182"/>
      <c r="B87" s="200"/>
      <c r="C87" s="69"/>
      <c r="D87" s="562"/>
      <c r="E87" s="563"/>
      <c r="F87" s="563"/>
      <c r="G87" s="563"/>
      <c r="H87" s="563"/>
      <c r="I87" s="563"/>
      <c r="J87" s="563"/>
      <c r="K87" s="563"/>
      <c r="L87" s="149"/>
      <c r="M87" s="177"/>
      <c r="N87" s="93"/>
      <c r="O87" s="572" t="str">
        <f t="shared" si="2"/>
        <v/>
      </c>
      <c r="P87" s="573"/>
      <c r="Q87" s="535" t="str">
        <f t="shared" si="3"/>
        <v/>
      </c>
      <c r="R87" s="535"/>
      <c r="S87" s="535"/>
      <c r="T87" s="283"/>
      <c r="U87" s="245"/>
      <c r="V87" s="98"/>
      <c r="W87" s="98"/>
      <c r="X87" s="98"/>
      <c r="Y87" s="98"/>
    </row>
    <row r="88" spans="1:25" s="35" customFormat="1" ht="23.1" customHeight="1">
      <c r="A88" s="182"/>
      <c r="B88" s="200"/>
      <c r="C88" s="69"/>
      <c r="D88" s="562"/>
      <c r="E88" s="563"/>
      <c r="F88" s="563"/>
      <c r="G88" s="563"/>
      <c r="H88" s="563"/>
      <c r="I88" s="563"/>
      <c r="J88" s="563"/>
      <c r="K88" s="563"/>
      <c r="L88" s="149"/>
      <c r="M88" s="177"/>
      <c r="N88" s="93"/>
      <c r="O88" s="572" t="str">
        <f t="shared" si="2"/>
        <v/>
      </c>
      <c r="P88" s="573"/>
      <c r="Q88" s="535" t="str">
        <f t="shared" si="3"/>
        <v/>
      </c>
      <c r="R88" s="535"/>
      <c r="S88" s="535"/>
      <c r="T88" s="283"/>
      <c r="U88" s="245"/>
      <c r="V88" s="98"/>
      <c r="W88" s="98"/>
      <c r="X88" s="98"/>
      <c r="Y88" s="98"/>
    </row>
    <row r="89" spans="1:25" s="35" customFormat="1" ht="23.1" customHeight="1">
      <c r="A89" s="182"/>
      <c r="B89" s="200"/>
      <c r="C89" s="69"/>
      <c r="D89" s="562"/>
      <c r="E89" s="563"/>
      <c r="F89" s="563"/>
      <c r="G89" s="563"/>
      <c r="H89" s="563"/>
      <c r="I89" s="563"/>
      <c r="J89" s="563"/>
      <c r="K89" s="563"/>
      <c r="L89" s="149"/>
      <c r="M89" s="177"/>
      <c r="N89" s="93"/>
      <c r="O89" s="572" t="str">
        <f t="shared" si="2"/>
        <v/>
      </c>
      <c r="P89" s="573"/>
      <c r="Q89" s="535" t="str">
        <f t="shared" si="3"/>
        <v/>
      </c>
      <c r="R89" s="535"/>
      <c r="S89" s="535"/>
      <c r="T89" s="283"/>
      <c r="U89" s="245"/>
      <c r="V89" s="98"/>
      <c r="W89" s="98"/>
      <c r="X89" s="98"/>
      <c r="Y89" s="98"/>
    </row>
    <row r="90" spans="1:25" s="35" customFormat="1" ht="23.1" customHeight="1">
      <c r="A90" s="182"/>
      <c r="B90" s="200"/>
      <c r="C90" s="69"/>
      <c r="D90" s="562"/>
      <c r="E90" s="563"/>
      <c r="F90" s="563"/>
      <c r="G90" s="563"/>
      <c r="H90" s="563"/>
      <c r="I90" s="563"/>
      <c r="J90" s="563"/>
      <c r="K90" s="563"/>
      <c r="L90" s="149"/>
      <c r="M90" s="177"/>
      <c r="N90" s="93"/>
      <c r="O90" s="572" t="str">
        <f t="shared" si="2"/>
        <v/>
      </c>
      <c r="P90" s="573"/>
      <c r="Q90" s="535" t="str">
        <f t="shared" si="3"/>
        <v/>
      </c>
      <c r="R90" s="535"/>
      <c r="S90" s="535"/>
      <c r="T90" s="283"/>
      <c r="U90" s="245"/>
      <c r="V90" s="110"/>
      <c r="W90" s="111"/>
      <c r="X90" s="112"/>
      <c r="Y90" s="98"/>
    </row>
    <row r="91" spans="1:25" s="35" customFormat="1" ht="23.1" customHeight="1">
      <c r="A91" s="182"/>
      <c r="B91" s="200"/>
      <c r="C91" s="69"/>
      <c r="D91" s="562"/>
      <c r="E91" s="563"/>
      <c r="F91" s="563"/>
      <c r="G91" s="563"/>
      <c r="H91" s="563"/>
      <c r="I91" s="563"/>
      <c r="J91" s="563"/>
      <c r="K91" s="563"/>
      <c r="L91" s="149"/>
      <c r="M91" s="177"/>
      <c r="N91" s="93"/>
      <c r="O91" s="572" t="str">
        <f t="shared" si="2"/>
        <v/>
      </c>
      <c r="P91" s="573"/>
      <c r="Q91" s="535" t="str">
        <f t="shared" si="3"/>
        <v/>
      </c>
      <c r="R91" s="535"/>
      <c r="S91" s="535"/>
      <c r="T91" s="283"/>
      <c r="U91" s="245"/>
      <c r="V91" s="110"/>
      <c r="W91" s="111"/>
      <c r="X91" s="112"/>
      <c r="Y91" s="98"/>
    </row>
    <row r="92" spans="1:25" s="35" customFormat="1" ht="23.1" customHeight="1">
      <c r="A92" s="182"/>
      <c r="B92" s="200"/>
      <c r="C92" s="69"/>
      <c r="D92" s="562"/>
      <c r="E92" s="563"/>
      <c r="F92" s="563"/>
      <c r="G92" s="563"/>
      <c r="H92" s="563"/>
      <c r="I92" s="563"/>
      <c r="J92" s="563"/>
      <c r="K92" s="563"/>
      <c r="L92" s="149"/>
      <c r="M92" s="177"/>
      <c r="N92" s="93"/>
      <c r="O92" s="572" t="str">
        <f t="shared" si="2"/>
        <v/>
      </c>
      <c r="P92" s="573"/>
      <c r="Q92" s="535" t="str">
        <f t="shared" si="3"/>
        <v/>
      </c>
      <c r="R92" s="535"/>
      <c r="S92" s="535"/>
      <c r="T92" s="283"/>
      <c r="U92" s="245"/>
      <c r="V92" s="113"/>
      <c r="W92" s="111"/>
      <c r="X92" s="112"/>
      <c r="Y92" s="98"/>
    </row>
    <row r="93" spans="1:25" s="35" customFormat="1" ht="23.1" customHeight="1">
      <c r="A93" s="182"/>
      <c r="B93" s="200"/>
      <c r="C93" s="69"/>
      <c r="D93" s="562"/>
      <c r="E93" s="563"/>
      <c r="F93" s="563"/>
      <c r="G93" s="563"/>
      <c r="H93" s="563"/>
      <c r="I93" s="563"/>
      <c r="J93" s="563"/>
      <c r="K93" s="563"/>
      <c r="L93" s="149"/>
      <c r="M93" s="177"/>
      <c r="N93" s="93"/>
      <c r="O93" s="572" t="str">
        <f t="shared" si="2"/>
        <v/>
      </c>
      <c r="P93" s="573"/>
      <c r="Q93" s="535" t="str">
        <f t="shared" si="3"/>
        <v/>
      </c>
      <c r="R93" s="535"/>
      <c r="S93" s="535"/>
      <c r="T93" s="283"/>
      <c r="U93" s="245"/>
      <c r="V93" s="113"/>
      <c r="W93" s="111"/>
      <c r="X93" s="112"/>
      <c r="Y93" s="98"/>
    </row>
    <row r="94" spans="1:25" s="35" customFormat="1" ht="23.1" customHeight="1">
      <c r="A94" s="182"/>
      <c r="B94" s="200"/>
      <c r="C94" s="69"/>
      <c r="D94" s="562"/>
      <c r="E94" s="563"/>
      <c r="F94" s="563"/>
      <c r="G94" s="563"/>
      <c r="H94" s="563"/>
      <c r="I94" s="563"/>
      <c r="J94" s="563"/>
      <c r="K94" s="563"/>
      <c r="L94" s="149"/>
      <c r="M94" s="177"/>
      <c r="N94" s="93"/>
      <c r="O94" s="572" t="str">
        <f t="shared" si="2"/>
        <v/>
      </c>
      <c r="P94" s="573"/>
      <c r="Q94" s="535" t="str">
        <f t="shared" si="3"/>
        <v/>
      </c>
      <c r="R94" s="535"/>
      <c r="S94" s="535"/>
      <c r="T94" s="283"/>
      <c r="U94" s="245"/>
      <c r="V94" s="98"/>
      <c r="W94" s="98"/>
      <c r="X94" s="98"/>
      <c r="Y94" s="98"/>
    </row>
    <row r="95" spans="1:25" s="35" customFormat="1" ht="23.1" customHeight="1">
      <c r="A95" s="182"/>
      <c r="B95" s="200"/>
      <c r="C95" s="69"/>
      <c r="D95" s="562"/>
      <c r="E95" s="563"/>
      <c r="F95" s="563"/>
      <c r="G95" s="563"/>
      <c r="H95" s="563"/>
      <c r="I95" s="563"/>
      <c r="J95" s="563"/>
      <c r="K95" s="563"/>
      <c r="L95" s="149"/>
      <c r="M95" s="177"/>
      <c r="N95" s="93"/>
      <c r="O95" s="572" t="str">
        <f t="shared" si="2"/>
        <v/>
      </c>
      <c r="P95" s="573"/>
      <c r="Q95" s="535" t="str">
        <f t="shared" si="3"/>
        <v/>
      </c>
      <c r="R95" s="535"/>
      <c r="S95" s="535"/>
      <c r="T95" s="283"/>
      <c r="U95" s="245"/>
      <c r="V95" s="98"/>
      <c r="W95" s="98"/>
      <c r="X95" s="98"/>
      <c r="Y95" s="98"/>
    </row>
    <row r="96" spans="1:25" s="35" customFormat="1" ht="23.1" customHeight="1">
      <c r="A96" s="182"/>
      <c r="B96" s="200"/>
      <c r="C96" s="69"/>
      <c r="D96" s="562"/>
      <c r="E96" s="563"/>
      <c r="F96" s="563"/>
      <c r="G96" s="563"/>
      <c r="H96" s="563"/>
      <c r="I96" s="563"/>
      <c r="J96" s="563"/>
      <c r="K96" s="563"/>
      <c r="L96" s="149"/>
      <c r="M96" s="177"/>
      <c r="N96" s="93"/>
      <c r="O96" s="572" t="str">
        <f t="shared" si="2"/>
        <v/>
      </c>
      <c r="P96" s="573"/>
      <c r="Q96" s="535" t="str">
        <f t="shared" si="3"/>
        <v/>
      </c>
      <c r="R96" s="535"/>
      <c r="S96" s="535"/>
      <c r="T96" s="283"/>
      <c r="U96" s="245"/>
      <c r="V96" s="98"/>
      <c r="W96" s="98"/>
      <c r="X96" s="98"/>
      <c r="Y96" s="98"/>
    </row>
    <row r="97" spans="1:25" s="35" customFormat="1" ht="23.1" customHeight="1">
      <c r="A97" s="182"/>
      <c r="B97" s="200"/>
      <c r="C97" s="69"/>
      <c r="D97" s="562"/>
      <c r="E97" s="563"/>
      <c r="F97" s="563"/>
      <c r="G97" s="563"/>
      <c r="H97" s="563"/>
      <c r="I97" s="563"/>
      <c r="J97" s="563"/>
      <c r="K97" s="563"/>
      <c r="L97" s="149"/>
      <c r="M97" s="177"/>
      <c r="N97" s="93"/>
      <c r="O97" s="572" t="str">
        <f t="shared" si="2"/>
        <v/>
      </c>
      <c r="P97" s="573"/>
      <c r="Q97" s="535" t="str">
        <f t="shared" si="3"/>
        <v/>
      </c>
      <c r="R97" s="535"/>
      <c r="S97" s="535"/>
      <c r="T97" s="283"/>
      <c r="U97" s="245"/>
      <c r="V97" s="98"/>
      <c r="W97" s="98"/>
      <c r="X97" s="98"/>
      <c r="Y97" s="98"/>
    </row>
    <row r="98" spans="1:25" s="35" customFormat="1" ht="23.1" customHeight="1">
      <c r="A98" s="182"/>
      <c r="B98" s="200"/>
      <c r="C98" s="69"/>
      <c r="D98" s="562"/>
      <c r="E98" s="563"/>
      <c r="F98" s="563"/>
      <c r="G98" s="563"/>
      <c r="H98" s="563"/>
      <c r="I98" s="563"/>
      <c r="J98" s="563"/>
      <c r="K98" s="563"/>
      <c r="L98" s="149"/>
      <c r="M98" s="177"/>
      <c r="N98" s="93"/>
      <c r="O98" s="572" t="str">
        <f t="shared" si="2"/>
        <v/>
      </c>
      <c r="P98" s="573"/>
      <c r="Q98" s="535" t="str">
        <f t="shared" si="3"/>
        <v/>
      </c>
      <c r="R98" s="535"/>
      <c r="S98" s="535"/>
      <c r="T98" s="283"/>
      <c r="U98" s="245"/>
      <c r="W98" s="98"/>
      <c r="Y98" s="98"/>
    </row>
    <row r="99" spans="1:25" s="35" customFormat="1" ht="23.1" customHeight="1">
      <c r="A99" s="182"/>
      <c r="B99" s="200"/>
      <c r="C99" s="69"/>
      <c r="D99" s="562"/>
      <c r="E99" s="563"/>
      <c r="F99" s="563"/>
      <c r="G99" s="563"/>
      <c r="H99" s="563"/>
      <c r="I99" s="563"/>
      <c r="J99" s="563"/>
      <c r="K99" s="563"/>
      <c r="L99" s="149"/>
      <c r="M99" s="177"/>
      <c r="N99" s="93"/>
      <c r="O99" s="572" t="str">
        <f t="shared" si="2"/>
        <v/>
      </c>
      <c r="P99" s="573"/>
      <c r="Q99" s="535" t="str">
        <f t="shared" si="3"/>
        <v/>
      </c>
      <c r="R99" s="535"/>
      <c r="S99" s="535"/>
      <c r="T99" s="283"/>
      <c r="U99" s="245"/>
      <c r="W99" s="98"/>
      <c r="Y99" s="98"/>
    </row>
    <row r="100" spans="1:25" s="35" customFormat="1" ht="23.1" customHeight="1">
      <c r="A100" s="182"/>
      <c r="B100" s="200"/>
      <c r="C100" s="69"/>
      <c r="D100" s="562"/>
      <c r="E100" s="563"/>
      <c r="F100" s="563"/>
      <c r="G100" s="563"/>
      <c r="H100" s="563"/>
      <c r="I100" s="563"/>
      <c r="J100" s="563"/>
      <c r="K100" s="563"/>
      <c r="L100" s="149"/>
      <c r="M100" s="177"/>
      <c r="N100" s="93"/>
      <c r="O100" s="572" t="str">
        <f t="shared" si="2"/>
        <v/>
      </c>
      <c r="P100" s="573"/>
      <c r="Q100" s="535" t="str">
        <f t="shared" si="3"/>
        <v/>
      </c>
      <c r="R100" s="535"/>
      <c r="S100" s="535"/>
      <c r="T100" s="283"/>
      <c r="U100" s="245"/>
      <c r="W100" s="98"/>
      <c r="Y100" s="98"/>
    </row>
    <row r="101" spans="1:25" s="35" customFormat="1" ht="23.1" customHeight="1">
      <c r="A101" s="182"/>
      <c r="B101" s="200"/>
      <c r="C101" s="69"/>
      <c r="D101" s="562"/>
      <c r="E101" s="563"/>
      <c r="F101" s="563"/>
      <c r="G101" s="563"/>
      <c r="H101" s="563"/>
      <c r="I101" s="563"/>
      <c r="J101" s="563"/>
      <c r="K101" s="563"/>
      <c r="L101" s="149"/>
      <c r="M101" s="177"/>
      <c r="N101" s="93"/>
      <c r="O101" s="572" t="str">
        <f t="shared" si="2"/>
        <v/>
      </c>
      <c r="P101" s="573"/>
      <c r="Q101" s="535" t="str">
        <f t="shared" si="3"/>
        <v/>
      </c>
      <c r="R101" s="535"/>
      <c r="S101" s="535"/>
      <c r="T101" s="283"/>
      <c r="U101" s="245"/>
      <c r="W101" s="98"/>
      <c r="Y101" s="98"/>
    </row>
    <row r="102" spans="1:25" s="35" customFormat="1" ht="23.1" customHeight="1">
      <c r="A102" s="182"/>
      <c r="B102" s="200"/>
      <c r="C102" s="69"/>
      <c r="D102" s="562"/>
      <c r="E102" s="563"/>
      <c r="F102" s="563"/>
      <c r="G102" s="563"/>
      <c r="H102" s="563"/>
      <c r="I102" s="563"/>
      <c r="J102" s="563"/>
      <c r="K102" s="563"/>
      <c r="L102" s="149"/>
      <c r="M102" s="177"/>
      <c r="N102" s="93"/>
      <c r="O102" s="572" t="str">
        <f t="shared" si="2"/>
        <v/>
      </c>
      <c r="P102" s="573"/>
      <c r="Q102" s="535" t="str">
        <f t="shared" si="3"/>
        <v/>
      </c>
      <c r="R102" s="535"/>
      <c r="S102" s="535"/>
      <c r="T102" s="283"/>
      <c r="U102" s="245"/>
      <c r="W102" s="98"/>
      <c r="Y102" s="98"/>
    </row>
    <row r="103" spans="1:25" s="35" customFormat="1" ht="23.1" customHeight="1">
      <c r="A103" s="182"/>
      <c r="B103" s="200"/>
      <c r="C103" s="69"/>
      <c r="D103" s="562"/>
      <c r="E103" s="563"/>
      <c r="F103" s="563"/>
      <c r="G103" s="563"/>
      <c r="H103" s="563"/>
      <c r="I103" s="563"/>
      <c r="J103" s="563"/>
      <c r="K103" s="563"/>
      <c r="L103" s="149"/>
      <c r="M103" s="177"/>
      <c r="N103" s="93"/>
      <c r="O103" s="572" t="str">
        <f t="shared" si="2"/>
        <v/>
      </c>
      <c r="P103" s="573"/>
      <c r="Q103" s="535" t="str">
        <f t="shared" si="3"/>
        <v/>
      </c>
      <c r="R103" s="535"/>
      <c r="S103" s="535"/>
      <c r="T103" s="283"/>
      <c r="U103" s="245"/>
      <c r="W103" s="98"/>
      <c r="Y103" s="98"/>
    </row>
    <row r="104" spans="1:25" s="35" customFormat="1" ht="23.1" customHeight="1">
      <c r="A104" s="182"/>
      <c r="B104" s="200"/>
      <c r="C104" s="69"/>
      <c r="D104" s="562"/>
      <c r="E104" s="563"/>
      <c r="F104" s="563"/>
      <c r="G104" s="563"/>
      <c r="H104" s="563"/>
      <c r="I104" s="563"/>
      <c r="J104" s="563"/>
      <c r="K104" s="563"/>
      <c r="L104" s="149"/>
      <c r="M104" s="177"/>
      <c r="N104" s="93"/>
      <c r="O104" s="572" t="str">
        <f t="shared" si="2"/>
        <v/>
      </c>
      <c r="P104" s="573"/>
      <c r="Q104" s="535" t="str">
        <f t="shared" si="3"/>
        <v/>
      </c>
      <c r="R104" s="535"/>
      <c r="S104" s="535"/>
      <c r="T104" s="283"/>
      <c r="U104" s="245"/>
      <c r="V104" s="105"/>
      <c r="W104" s="107"/>
      <c r="X104" s="105"/>
      <c r="Y104" s="98"/>
    </row>
    <row r="105" spans="1:25" s="35" customFormat="1" ht="23.1" customHeight="1">
      <c r="A105" s="182"/>
      <c r="B105" s="200"/>
      <c r="C105" s="69"/>
      <c r="D105" s="562"/>
      <c r="E105" s="563"/>
      <c r="F105" s="563"/>
      <c r="G105" s="563"/>
      <c r="H105" s="563"/>
      <c r="I105" s="563"/>
      <c r="J105" s="563"/>
      <c r="K105" s="563"/>
      <c r="L105" s="149"/>
      <c r="M105" s="177"/>
      <c r="N105" s="93"/>
      <c r="O105" s="572" t="str">
        <f t="shared" si="2"/>
        <v/>
      </c>
      <c r="P105" s="573"/>
      <c r="Q105" s="535" t="str">
        <f t="shared" si="3"/>
        <v/>
      </c>
      <c r="R105" s="535"/>
      <c r="S105" s="535"/>
      <c r="T105" s="283"/>
      <c r="U105" s="245"/>
      <c r="V105" s="134"/>
      <c r="W105" s="134"/>
      <c r="X105" s="134"/>
      <c r="Y105" s="98"/>
    </row>
    <row r="106" spans="1:25" s="35" customFormat="1" ht="23.1" customHeight="1">
      <c r="A106" s="182"/>
      <c r="B106" s="200"/>
      <c r="C106" s="69"/>
      <c r="D106" s="562"/>
      <c r="E106" s="563"/>
      <c r="F106" s="563"/>
      <c r="G106" s="563"/>
      <c r="H106" s="563"/>
      <c r="I106" s="563"/>
      <c r="J106" s="563"/>
      <c r="K106" s="563"/>
      <c r="L106" s="149"/>
      <c r="M106" s="177"/>
      <c r="N106" s="93"/>
      <c r="O106" s="572" t="str">
        <f t="shared" si="2"/>
        <v/>
      </c>
      <c r="P106" s="573"/>
      <c r="Q106" s="535" t="str">
        <f t="shared" si="3"/>
        <v/>
      </c>
      <c r="R106" s="535"/>
      <c r="S106" s="535"/>
      <c r="T106" s="283"/>
      <c r="U106" s="245"/>
      <c r="V106" s="134"/>
      <c r="W106" s="134"/>
      <c r="X106" s="134"/>
      <c r="Y106" s="98"/>
    </row>
    <row r="107" spans="1:25" s="35" customFormat="1" ht="23.1" customHeight="1">
      <c r="A107" s="182"/>
      <c r="B107" s="200"/>
      <c r="C107" s="69"/>
      <c r="D107" s="562"/>
      <c r="E107" s="563"/>
      <c r="F107" s="563"/>
      <c r="G107" s="563"/>
      <c r="H107" s="563"/>
      <c r="I107" s="563"/>
      <c r="J107" s="563"/>
      <c r="K107" s="563"/>
      <c r="L107" s="149"/>
      <c r="M107" s="177"/>
      <c r="N107" s="93"/>
      <c r="O107" s="572" t="str">
        <f t="shared" si="2"/>
        <v/>
      </c>
      <c r="P107" s="573"/>
      <c r="Q107" s="535" t="str">
        <f t="shared" si="3"/>
        <v/>
      </c>
      <c r="R107" s="535"/>
      <c r="S107" s="535"/>
      <c r="T107" s="283"/>
      <c r="U107" s="245"/>
      <c r="V107" s="135"/>
      <c r="W107" s="311"/>
      <c r="X107" s="135"/>
      <c r="Y107" s="98"/>
    </row>
    <row r="108" spans="1:25" s="35" customFormat="1" ht="23.1" customHeight="1">
      <c r="A108" s="182"/>
      <c r="B108" s="200"/>
      <c r="C108" s="69"/>
      <c r="D108" s="562"/>
      <c r="E108" s="563"/>
      <c r="F108" s="563"/>
      <c r="G108" s="563"/>
      <c r="H108" s="563"/>
      <c r="I108" s="563"/>
      <c r="J108" s="563"/>
      <c r="K108" s="563"/>
      <c r="L108" s="149"/>
      <c r="M108" s="177"/>
      <c r="N108" s="93"/>
      <c r="O108" s="572" t="str">
        <f t="shared" si="2"/>
        <v/>
      </c>
      <c r="P108" s="573"/>
      <c r="Q108" s="535" t="str">
        <f t="shared" si="3"/>
        <v/>
      </c>
      <c r="R108" s="535"/>
      <c r="S108" s="535"/>
      <c r="T108" s="283"/>
      <c r="U108" s="245"/>
      <c r="V108" s="42"/>
      <c r="W108" s="89"/>
      <c r="X108" s="42"/>
    </row>
    <row r="109" spans="1:25" s="35" customFormat="1" ht="23.1" customHeight="1">
      <c r="A109" s="182"/>
      <c r="B109" s="200"/>
      <c r="C109" s="69"/>
      <c r="D109" s="562"/>
      <c r="E109" s="563"/>
      <c r="F109" s="563"/>
      <c r="G109" s="563"/>
      <c r="H109" s="563"/>
      <c r="I109" s="563"/>
      <c r="J109" s="563"/>
      <c r="K109" s="563"/>
      <c r="L109" s="149"/>
      <c r="M109" s="177"/>
      <c r="N109" s="93"/>
      <c r="O109" s="572" t="str">
        <f t="shared" si="2"/>
        <v/>
      </c>
      <c r="P109" s="573"/>
      <c r="Q109" s="535" t="str">
        <f t="shared" si="3"/>
        <v/>
      </c>
      <c r="R109" s="535"/>
      <c r="S109" s="535"/>
      <c r="T109" s="283"/>
      <c r="U109" s="245"/>
      <c r="V109" s="42"/>
      <c r="W109" s="89"/>
      <c r="X109" s="42"/>
    </row>
    <row r="110" spans="1:25" s="35" customFormat="1" ht="23.1" customHeight="1">
      <c r="A110" s="182"/>
      <c r="B110" s="200"/>
      <c r="C110" s="69"/>
      <c r="D110" s="562"/>
      <c r="E110" s="563"/>
      <c r="F110" s="563"/>
      <c r="G110" s="563"/>
      <c r="H110" s="563"/>
      <c r="I110" s="563"/>
      <c r="J110" s="563"/>
      <c r="K110" s="563"/>
      <c r="L110" s="149"/>
      <c r="M110" s="177"/>
      <c r="N110" s="93"/>
      <c r="O110" s="572" t="str">
        <f t="shared" si="2"/>
        <v/>
      </c>
      <c r="P110" s="573"/>
      <c r="Q110" s="535" t="str">
        <f t="shared" si="3"/>
        <v/>
      </c>
      <c r="R110" s="535"/>
      <c r="S110" s="535"/>
      <c r="T110" s="283"/>
      <c r="U110" s="245"/>
      <c r="V110" s="42"/>
      <c r="W110" s="89"/>
      <c r="X110" s="42"/>
    </row>
    <row r="111" spans="1:25" s="35" customFormat="1" ht="23.1" customHeight="1">
      <c r="A111" s="182"/>
      <c r="B111" s="200"/>
      <c r="C111" s="69"/>
      <c r="D111" s="562"/>
      <c r="E111" s="563"/>
      <c r="F111" s="563"/>
      <c r="G111" s="563"/>
      <c r="H111" s="563"/>
      <c r="I111" s="563"/>
      <c r="J111" s="563"/>
      <c r="K111" s="563"/>
      <c r="L111" s="149"/>
      <c r="M111" s="177"/>
      <c r="N111" s="93"/>
      <c r="O111" s="572" t="str">
        <f t="shared" si="2"/>
        <v/>
      </c>
      <c r="P111" s="573"/>
      <c r="Q111" s="535" t="str">
        <f t="shared" si="3"/>
        <v/>
      </c>
      <c r="R111" s="535"/>
      <c r="S111" s="535"/>
      <c r="T111" s="283"/>
      <c r="U111" s="245"/>
      <c r="V111" s="42"/>
      <c r="W111" s="89"/>
      <c r="X111" s="42"/>
    </row>
    <row r="112" spans="1:25" s="35" customFormat="1" ht="23.1" customHeight="1">
      <c r="A112" s="182"/>
      <c r="B112" s="200"/>
      <c r="C112" s="69"/>
      <c r="D112" s="562"/>
      <c r="E112" s="563"/>
      <c r="F112" s="563"/>
      <c r="G112" s="563"/>
      <c r="H112" s="563"/>
      <c r="I112" s="563"/>
      <c r="J112" s="563"/>
      <c r="K112" s="563"/>
      <c r="L112" s="149"/>
      <c r="M112" s="177"/>
      <c r="N112" s="93"/>
      <c r="O112" s="572" t="str">
        <f t="shared" si="2"/>
        <v/>
      </c>
      <c r="P112" s="573"/>
      <c r="Q112" s="535" t="str">
        <f t="shared" si="3"/>
        <v/>
      </c>
      <c r="R112" s="535"/>
      <c r="S112" s="535"/>
      <c r="T112" s="283"/>
      <c r="U112" s="245"/>
      <c r="V112" s="42"/>
      <c r="W112" s="89"/>
      <c r="X112" s="42"/>
    </row>
    <row r="113" spans="1:248" s="35" customFormat="1" ht="23.1" customHeight="1">
      <c r="A113" s="182"/>
      <c r="B113" s="200"/>
      <c r="C113" s="69"/>
      <c r="D113" s="562"/>
      <c r="E113" s="563"/>
      <c r="F113" s="563"/>
      <c r="G113" s="563"/>
      <c r="H113" s="563"/>
      <c r="I113" s="563"/>
      <c r="J113" s="563"/>
      <c r="K113" s="563"/>
      <c r="L113" s="149"/>
      <c r="M113" s="177"/>
      <c r="N113" s="93"/>
      <c r="O113" s="572" t="str">
        <f t="shared" si="2"/>
        <v/>
      </c>
      <c r="P113" s="573"/>
      <c r="Q113" s="535" t="str">
        <f t="shared" si="3"/>
        <v/>
      </c>
      <c r="R113" s="535"/>
      <c r="S113" s="535"/>
      <c r="T113" s="283"/>
      <c r="U113" s="245"/>
      <c r="V113" s="42"/>
      <c r="W113" s="89"/>
      <c r="X113" s="42"/>
    </row>
    <row r="114" spans="1:248" s="105" customFormat="1" ht="3.75" customHeight="1">
      <c r="A114" s="182"/>
      <c r="B114" s="158"/>
      <c r="C114" s="159"/>
      <c r="D114" s="160"/>
      <c r="E114" s="160"/>
      <c r="F114" s="160"/>
      <c r="G114" s="160"/>
      <c r="H114" s="160"/>
      <c r="I114" s="160"/>
      <c r="J114" s="160"/>
      <c r="K114" s="160"/>
      <c r="L114" s="161"/>
      <c r="M114" s="162"/>
      <c r="N114" s="163"/>
      <c r="O114" s="164"/>
      <c r="P114" s="165"/>
      <c r="Q114" s="166"/>
      <c r="R114" s="167"/>
      <c r="S114" s="167"/>
      <c r="T114" s="168"/>
      <c r="U114" s="150"/>
      <c r="V114" s="42"/>
      <c r="W114" s="89"/>
      <c r="X114" s="42"/>
    </row>
    <row r="115" spans="1:248" s="40" customFormat="1" ht="21.75" customHeight="1">
      <c r="A115" s="253"/>
      <c r="B115" s="518" t="str">
        <f>B61</f>
        <v>Three different pro forma invoices, issued by suppliers/authorized sellers/representatives, for each item of equipment is mandatory. Please inform if there is solely one exclusive supplier.</v>
      </c>
      <c r="C115" s="519"/>
      <c r="D115" s="519"/>
      <c r="E115" s="519"/>
      <c r="F115" s="519"/>
      <c r="G115" s="519"/>
      <c r="H115" s="519"/>
      <c r="I115" s="519"/>
      <c r="J115" s="519"/>
      <c r="K115" s="519"/>
      <c r="L115" s="519"/>
      <c r="M115" s="519"/>
      <c r="N115" s="519"/>
      <c r="O115" s="519"/>
      <c r="P115" s="519"/>
      <c r="Q115" s="519"/>
      <c r="R115" s="519"/>
      <c r="S115" s="519"/>
      <c r="T115" s="520"/>
      <c r="U115" s="246"/>
      <c r="V115" s="42"/>
      <c r="W115" s="89"/>
      <c r="X115" s="42"/>
      <c r="Y115" s="134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25"/>
      <c r="BY115" s="125"/>
      <c r="BZ115" s="125"/>
      <c r="CA115" s="125"/>
      <c r="CB115" s="125"/>
      <c r="CC115" s="125"/>
      <c r="CD115" s="125"/>
      <c r="CE115" s="125"/>
      <c r="CF115" s="125"/>
      <c r="CG115" s="125"/>
      <c r="CH115" s="125"/>
      <c r="CI115" s="125"/>
      <c r="CJ115" s="125"/>
      <c r="CK115" s="125"/>
      <c r="CL115" s="125"/>
      <c r="CM115" s="125"/>
      <c r="CN115" s="125"/>
      <c r="CO115" s="125"/>
      <c r="CP115" s="125"/>
      <c r="CQ115" s="125"/>
      <c r="CR115" s="125"/>
      <c r="CS115" s="125"/>
      <c r="CT115" s="125"/>
      <c r="CU115" s="125"/>
      <c r="CV115" s="125"/>
      <c r="CW115" s="125"/>
      <c r="CX115" s="125"/>
      <c r="CY115" s="125"/>
      <c r="CZ115" s="125"/>
      <c r="DA115" s="125"/>
      <c r="DB115" s="125"/>
      <c r="DC115" s="125"/>
      <c r="DD115" s="125"/>
      <c r="DE115" s="125"/>
      <c r="DF115" s="125"/>
      <c r="DG115" s="125"/>
      <c r="DH115" s="125"/>
      <c r="DI115" s="125"/>
      <c r="DJ115" s="125"/>
      <c r="DK115" s="125"/>
      <c r="DL115" s="125"/>
      <c r="DM115" s="125"/>
      <c r="DN115" s="125"/>
      <c r="DO115" s="125"/>
      <c r="DP115" s="125"/>
      <c r="DQ115" s="125"/>
      <c r="DR115" s="125"/>
      <c r="DS115" s="125"/>
      <c r="DT115" s="125"/>
      <c r="DU115" s="125"/>
      <c r="DV115" s="125"/>
      <c r="DW115" s="125"/>
      <c r="DX115" s="125"/>
      <c r="DY115" s="125"/>
      <c r="DZ115" s="125"/>
      <c r="EA115" s="125"/>
      <c r="EB115" s="125"/>
      <c r="EC115" s="125"/>
      <c r="ED115" s="125"/>
      <c r="EE115" s="125"/>
      <c r="EF115" s="125"/>
      <c r="EG115" s="125"/>
      <c r="EH115" s="125"/>
      <c r="EI115" s="125"/>
      <c r="EJ115" s="125"/>
      <c r="EK115" s="125"/>
      <c r="EL115" s="125"/>
      <c r="EM115" s="125"/>
      <c r="EN115" s="125"/>
      <c r="EO115" s="125"/>
      <c r="EP115" s="125"/>
      <c r="EQ115" s="125"/>
      <c r="ER115" s="125"/>
      <c r="ES115" s="125"/>
      <c r="ET115" s="125"/>
      <c r="EU115" s="125"/>
      <c r="EV115" s="125"/>
      <c r="EW115" s="125"/>
      <c r="EX115" s="125"/>
      <c r="EY115" s="125"/>
      <c r="EZ115" s="125"/>
      <c r="FA115" s="125"/>
      <c r="FB115" s="125"/>
      <c r="FC115" s="125"/>
      <c r="FD115" s="125"/>
      <c r="FE115" s="125"/>
      <c r="FF115" s="125"/>
      <c r="FG115" s="125"/>
      <c r="FH115" s="125"/>
      <c r="FI115" s="125"/>
      <c r="FJ115" s="125"/>
      <c r="FK115" s="125"/>
      <c r="FL115" s="125"/>
      <c r="FM115" s="125"/>
      <c r="FN115" s="125"/>
      <c r="FO115" s="125"/>
      <c r="FP115" s="125"/>
      <c r="FQ115" s="125"/>
      <c r="FR115" s="125"/>
      <c r="FS115" s="125"/>
      <c r="FT115" s="125"/>
      <c r="FU115" s="125"/>
      <c r="FV115" s="125"/>
      <c r="FW115" s="125"/>
      <c r="FX115" s="125"/>
      <c r="FY115" s="125"/>
      <c r="FZ115" s="125"/>
      <c r="GA115" s="125"/>
      <c r="GB115" s="125"/>
      <c r="GC115" s="125"/>
      <c r="GD115" s="125"/>
      <c r="GE115" s="125"/>
      <c r="GF115" s="125"/>
      <c r="GG115" s="125"/>
      <c r="GH115" s="125"/>
      <c r="GI115" s="125"/>
      <c r="GJ115" s="125"/>
      <c r="GK115" s="125"/>
      <c r="GL115" s="125"/>
      <c r="GM115" s="125"/>
      <c r="GN115" s="125"/>
      <c r="GO115" s="125"/>
      <c r="GP115" s="125"/>
      <c r="GQ115" s="125"/>
      <c r="GR115" s="125"/>
      <c r="GS115" s="125"/>
      <c r="GT115" s="125"/>
      <c r="GU115" s="125"/>
      <c r="GV115" s="125"/>
      <c r="GW115" s="125"/>
      <c r="GX115" s="125"/>
      <c r="GY115" s="125"/>
      <c r="GZ115" s="125"/>
      <c r="HA115" s="125"/>
      <c r="HB115" s="125"/>
      <c r="HC115" s="125"/>
      <c r="HD115" s="125"/>
      <c r="HE115" s="125"/>
      <c r="HF115" s="125"/>
      <c r="HG115" s="125"/>
      <c r="HH115" s="125"/>
      <c r="HI115" s="125"/>
      <c r="HJ115" s="125"/>
      <c r="HK115" s="125"/>
      <c r="HL115" s="125"/>
      <c r="HM115" s="125"/>
      <c r="HN115" s="125"/>
      <c r="HO115" s="125"/>
      <c r="HP115" s="125"/>
      <c r="HQ115" s="125"/>
      <c r="HR115" s="125"/>
      <c r="HS115" s="125"/>
      <c r="HT115" s="125"/>
      <c r="HU115" s="125"/>
      <c r="HV115" s="125"/>
      <c r="HW115" s="125"/>
      <c r="HX115" s="125"/>
      <c r="HY115" s="125"/>
      <c r="HZ115" s="125"/>
      <c r="IA115" s="125"/>
      <c r="IB115" s="125"/>
      <c r="IC115" s="125"/>
      <c r="ID115" s="125"/>
      <c r="IE115" s="125"/>
      <c r="IF115" s="125"/>
      <c r="IG115" s="125"/>
      <c r="IH115" s="125"/>
      <c r="II115" s="125"/>
      <c r="IJ115" s="125"/>
      <c r="IK115" s="125"/>
      <c r="IL115" s="125"/>
      <c r="IM115" s="125"/>
      <c r="IN115" s="125"/>
    </row>
    <row r="116" spans="1:248" s="40" customFormat="1" ht="21.75" customHeight="1">
      <c r="A116" s="253"/>
      <c r="B116" s="518" t="str">
        <f>B62</f>
        <v xml:space="preserve">Each item should be justified according to the objectives of the project.  </v>
      </c>
      <c r="C116" s="519"/>
      <c r="D116" s="519"/>
      <c r="E116" s="519"/>
      <c r="F116" s="519"/>
      <c r="G116" s="519"/>
      <c r="H116" s="519"/>
      <c r="I116" s="519"/>
      <c r="J116" s="519"/>
      <c r="K116" s="519"/>
      <c r="L116" s="519"/>
      <c r="M116" s="519"/>
      <c r="N116" s="519"/>
      <c r="O116" s="519"/>
      <c r="P116" s="519"/>
      <c r="Q116" s="519"/>
      <c r="R116" s="519"/>
      <c r="S116" s="519"/>
      <c r="T116" s="520"/>
      <c r="U116" s="246"/>
      <c r="V116" s="42"/>
      <c r="W116" s="89"/>
      <c r="X116" s="42"/>
      <c r="Y116" s="134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5"/>
      <c r="BJ116" s="125"/>
      <c r="BK116" s="125"/>
      <c r="BL116" s="125"/>
      <c r="BM116" s="125"/>
      <c r="BN116" s="125"/>
      <c r="BO116" s="125"/>
      <c r="BP116" s="125"/>
      <c r="BQ116" s="125"/>
      <c r="BR116" s="125"/>
      <c r="BS116" s="125"/>
      <c r="BT116" s="125"/>
      <c r="BU116" s="125"/>
      <c r="BV116" s="125"/>
      <c r="BW116" s="125"/>
      <c r="BX116" s="125"/>
      <c r="BY116" s="125"/>
      <c r="BZ116" s="125"/>
      <c r="CA116" s="125"/>
      <c r="CB116" s="125"/>
      <c r="CC116" s="125"/>
      <c r="CD116" s="125"/>
      <c r="CE116" s="125"/>
      <c r="CF116" s="125"/>
      <c r="CG116" s="125"/>
      <c r="CH116" s="125"/>
      <c r="CI116" s="125"/>
      <c r="CJ116" s="125"/>
      <c r="CK116" s="125"/>
      <c r="CL116" s="125"/>
      <c r="CM116" s="125"/>
      <c r="CN116" s="125"/>
      <c r="CO116" s="125"/>
      <c r="CP116" s="125"/>
      <c r="CQ116" s="125"/>
      <c r="CR116" s="125"/>
      <c r="CS116" s="125"/>
      <c r="CT116" s="125"/>
      <c r="CU116" s="125"/>
      <c r="CV116" s="125"/>
      <c r="CW116" s="125"/>
      <c r="CX116" s="125"/>
      <c r="CY116" s="125"/>
      <c r="CZ116" s="125"/>
      <c r="DA116" s="125"/>
      <c r="DB116" s="125"/>
      <c r="DC116" s="125"/>
      <c r="DD116" s="125"/>
      <c r="DE116" s="125"/>
      <c r="DF116" s="125"/>
      <c r="DG116" s="125"/>
      <c r="DH116" s="125"/>
      <c r="DI116" s="125"/>
      <c r="DJ116" s="125"/>
      <c r="DK116" s="125"/>
      <c r="DL116" s="125"/>
      <c r="DM116" s="125"/>
      <c r="DN116" s="125"/>
      <c r="DO116" s="125"/>
      <c r="DP116" s="125"/>
      <c r="DQ116" s="125"/>
      <c r="DR116" s="125"/>
      <c r="DS116" s="125"/>
      <c r="DT116" s="125"/>
      <c r="DU116" s="125"/>
      <c r="DV116" s="125"/>
      <c r="DW116" s="125"/>
      <c r="DX116" s="125"/>
      <c r="DY116" s="125"/>
      <c r="DZ116" s="125"/>
      <c r="EA116" s="125"/>
      <c r="EB116" s="125"/>
      <c r="EC116" s="125"/>
      <c r="ED116" s="125"/>
      <c r="EE116" s="125"/>
      <c r="EF116" s="125"/>
      <c r="EG116" s="125"/>
      <c r="EH116" s="125"/>
      <c r="EI116" s="125"/>
      <c r="EJ116" s="125"/>
      <c r="EK116" s="125"/>
      <c r="EL116" s="125"/>
      <c r="EM116" s="125"/>
      <c r="EN116" s="125"/>
      <c r="EO116" s="125"/>
      <c r="EP116" s="125"/>
      <c r="EQ116" s="125"/>
      <c r="ER116" s="125"/>
      <c r="ES116" s="125"/>
      <c r="ET116" s="125"/>
      <c r="EU116" s="125"/>
      <c r="EV116" s="125"/>
      <c r="EW116" s="125"/>
      <c r="EX116" s="125"/>
      <c r="EY116" s="125"/>
      <c r="EZ116" s="125"/>
      <c r="FA116" s="125"/>
      <c r="FB116" s="125"/>
      <c r="FC116" s="125"/>
      <c r="FD116" s="125"/>
      <c r="FE116" s="125"/>
      <c r="FF116" s="125"/>
      <c r="FG116" s="125"/>
      <c r="FH116" s="125"/>
      <c r="FI116" s="125"/>
      <c r="FJ116" s="125"/>
      <c r="FK116" s="125"/>
      <c r="FL116" s="125"/>
      <c r="FM116" s="125"/>
      <c r="FN116" s="125"/>
      <c r="FO116" s="125"/>
      <c r="FP116" s="125"/>
      <c r="FQ116" s="125"/>
      <c r="FR116" s="125"/>
      <c r="FS116" s="125"/>
      <c r="FT116" s="125"/>
      <c r="FU116" s="125"/>
      <c r="FV116" s="125"/>
      <c r="FW116" s="125"/>
      <c r="FX116" s="125"/>
      <c r="FY116" s="125"/>
      <c r="FZ116" s="125"/>
      <c r="GA116" s="125"/>
      <c r="GB116" s="125"/>
      <c r="GC116" s="125"/>
      <c r="GD116" s="125"/>
      <c r="GE116" s="125"/>
      <c r="GF116" s="125"/>
      <c r="GG116" s="125"/>
      <c r="GH116" s="125"/>
      <c r="GI116" s="125"/>
      <c r="GJ116" s="125"/>
      <c r="GK116" s="125"/>
      <c r="GL116" s="125"/>
      <c r="GM116" s="125"/>
      <c r="GN116" s="125"/>
      <c r="GO116" s="125"/>
      <c r="GP116" s="125"/>
      <c r="GQ116" s="125"/>
      <c r="GR116" s="125"/>
      <c r="GS116" s="125"/>
      <c r="GT116" s="125"/>
      <c r="GU116" s="125"/>
      <c r="GV116" s="125"/>
      <c r="GW116" s="125"/>
      <c r="GX116" s="125"/>
      <c r="GY116" s="125"/>
      <c r="GZ116" s="125"/>
      <c r="HA116" s="125"/>
      <c r="HB116" s="125"/>
      <c r="HC116" s="125"/>
      <c r="HD116" s="125"/>
      <c r="HE116" s="125"/>
      <c r="HF116" s="125"/>
      <c r="HG116" s="125"/>
      <c r="HH116" s="125"/>
      <c r="HI116" s="125"/>
      <c r="HJ116" s="125"/>
      <c r="HK116" s="125"/>
      <c r="HL116" s="125"/>
      <c r="HM116" s="125"/>
      <c r="HN116" s="125"/>
      <c r="HO116" s="125"/>
      <c r="HP116" s="125"/>
      <c r="HQ116" s="125"/>
      <c r="HR116" s="125"/>
      <c r="HS116" s="125"/>
      <c r="HT116" s="125"/>
      <c r="HU116" s="125"/>
      <c r="HV116" s="125"/>
      <c r="HW116" s="125"/>
      <c r="HX116" s="125"/>
      <c r="HY116" s="125"/>
      <c r="HZ116" s="125"/>
      <c r="IA116" s="125"/>
      <c r="IB116" s="125"/>
      <c r="IC116" s="125"/>
      <c r="ID116" s="125"/>
      <c r="IE116" s="125"/>
      <c r="IF116" s="125"/>
      <c r="IG116" s="125"/>
      <c r="IH116" s="125"/>
      <c r="II116" s="125"/>
      <c r="IJ116" s="125"/>
      <c r="IK116" s="125"/>
      <c r="IL116" s="125"/>
      <c r="IM116" s="125"/>
      <c r="IN116" s="125"/>
    </row>
    <row r="117" spans="1:248" s="157" customFormat="1" ht="17.25" customHeight="1">
      <c r="A117" s="182"/>
      <c r="B117" s="152" t="str">
        <f>B63</f>
        <v>FAPESP,  OCTOBER 2013</v>
      </c>
      <c r="C117" s="3"/>
      <c r="D117" s="3"/>
      <c r="E117" s="171"/>
      <c r="F117" s="171"/>
      <c r="G117" s="171"/>
      <c r="H117" s="171"/>
      <c r="I117" s="171"/>
      <c r="J117" s="171"/>
      <c r="K117" s="171"/>
      <c r="L117" s="3"/>
      <c r="M117" s="578"/>
      <c r="N117" s="578"/>
      <c r="O117" s="578"/>
      <c r="P117" s="578"/>
      <c r="Q117" s="578"/>
      <c r="R117" s="578"/>
      <c r="S117" s="143">
        <v>7</v>
      </c>
      <c r="T117" s="135">
        <v>2</v>
      </c>
      <c r="U117" s="135"/>
      <c r="V117" s="42"/>
      <c r="W117" s="89"/>
      <c r="X117" s="42"/>
      <c r="Y117" s="135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 s="121"/>
      <c r="DT117" s="121"/>
      <c r="DU117" s="121"/>
      <c r="DV117" s="121"/>
      <c r="DW117" s="121"/>
      <c r="DX117" s="121"/>
      <c r="DY117" s="121"/>
      <c r="DZ117" s="121"/>
      <c r="EA117" s="121"/>
      <c r="EB117" s="121"/>
      <c r="EC117" s="121"/>
      <c r="ED117" s="121"/>
      <c r="EE117" s="121"/>
      <c r="EF117" s="121"/>
      <c r="EG117" s="121"/>
      <c r="EH117" s="121"/>
      <c r="EI117" s="121"/>
      <c r="EJ117" s="121"/>
      <c r="EK117" s="121"/>
      <c r="EL117" s="121"/>
      <c r="EM117" s="121"/>
      <c r="EN117" s="121"/>
      <c r="EO117" s="121"/>
      <c r="EP117" s="121"/>
      <c r="EQ117" s="121"/>
      <c r="ER117" s="121"/>
      <c r="ES117" s="121"/>
      <c r="ET117" s="121"/>
      <c r="EU117" s="121"/>
      <c r="EV117" s="121"/>
      <c r="EW117" s="121"/>
      <c r="EX117" s="121"/>
      <c r="EY117" s="121"/>
      <c r="EZ117" s="121"/>
      <c r="FA117" s="121"/>
      <c r="FB117" s="121"/>
      <c r="FC117" s="121"/>
      <c r="FD117" s="121"/>
      <c r="FE117" s="121"/>
      <c r="FF117" s="121"/>
      <c r="FG117" s="121"/>
      <c r="FH117" s="121"/>
      <c r="FI117" s="121"/>
      <c r="FJ117" s="121"/>
      <c r="FK117" s="121"/>
      <c r="FL117" s="121"/>
      <c r="FM117" s="121"/>
      <c r="FN117" s="121"/>
      <c r="FO117" s="121"/>
      <c r="FP117" s="121"/>
      <c r="FQ117" s="121"/>
      <c r="FR117" s="121"/>
      <c r="FS117" s="121"/>
      <c r="FT117" s="121"/>
      <c r="FU117" s="121"/>
      <c r="FV117" s="121"/>
      <c r="FW117" s="121"/>
      <c r="FX117" s="121"/>
      <c r="FY117" s="121"/>
      <c r="FZ117" s="121"/>
      <c r="GA117" s="121"/>
      <c r="GB117" s="121"/>
      <c r="GC117" s="121"/>
      <c r="GD117" s="121"/>
      <c r="GE117" s="121"/>
      <c r="GF117" s="121"/>
      <c r="GG117" s="121"/>
      <c r="GH117" s="121"/>
      <c r="GI117" s="121"/>
      <c r="GJ117" s="121"/>
      <c r="GK117" s="121"/>
      <c r="GL117" s="121"/>
      <c r="GM117" s="121"/>
      <c r="GN117" s="121"/>
      <c r="GO117" s="121"/>
      <c r="GP117" s="121"/>
      <c r="GQ117" s="121"/>
      <c r="GR117" s="121"/>
      <c r="GS117" s="121"/>
      <c r="GT117" s="121"/>
      <c r="GU117" s="121"/>
      <c r="GV117" s="121"/>
      <c r="GW117" s="121"/>
      <c r="GX117" s="121"/>
      <c r="GY117" s="121"/>
      <c r="GZ117" s="121"/>
      <c r="HA117" s="121"/>
      <c r="HB117" s="121"/>
      <c r="HC117" s="121"/>
      <c r="HD117" s="121"/>
      <c r="HE117" s="121"/>
      <c r="HF117" s="121"/>
      <c r="HG117" s="121"/>
      <c r="HH117" s="121"/>
      <c r="HI117" s="121"/>
      <c r="HJ117" s="121"/>
      <c r="HK117" s="121"/>
      <c r="HL117" s="121"/>
      <c r="HM117" s="121"/>
      <c r="HN117" s="121"/>
      <c r="HO117" s="121"/>
      <c r="HP117" s="121"/>
      <c r="HQ117" s="121"/>
      <c r="HR117" s="121"/>
      <c r="HS117" s="121"/>
      <c r="HT117" s="121"/>
      <c r="HU117" s="121"/>
      <c r="HV117" s="121"/>
      <c r="HW117" s="121"/>
      <c r="HX117" s="121"/>
      <c r="HY117" s="121"/>
      <c r="HZ117" s="121"/>
      <c r="IA117" s="121"/>
      <c r="IB117" s="121"/>
      <c r="IC117" s="121"/>
      <c r="ID117" s="121"/>
      <c r="IE117" s="121"/>
      <c r="IF117" s="121"/>
      <c r="IG117" s="121"/>
      <c r="IH117" s="121"/>
      <c r="II117" s="121"/>
      <c r="IJ117" s="121"/>
      <c r="IK117" s="121"/>
      <c r="IL117" s="121"/>
      <c r="IM117" s="121"/>
      <c r="IN117" s="121"/>
    </row>
  </sheetData>
  <sheetProtection algorithmName="SHA-512" hashValue="xD9n7Vdvqzpr15hwAQqcX2Xk/61ckYnO6PbbVuCILdE1a3jeaZNjwXRuYDS5fVj+O7VLQJAQufRDR5HBXsPO7w==" saltValue="RB0SAi6D+llo3O2SWZydmg==" spinCount="100000" sheet="1" objects="1" scenarios="1"/>
  <mergeCells count="298">
    <mergeCell ref="O50:P50"/>
    <mergeCell ref="Q81:S81"/>
    <mergeCell ref="D32:K32"/>
    <mergeCell ref="D43:K43"/>
    <mergeCell ref="O12:P12"/>
    <mergeCell ref="O14:P14"/>
    <mergeCell ref="I14:J14"/>
    <mergeCell ref="D16:H16"/>
    <mergeCell ref="D97:K97"/>
    <mergeCell ref="O97:P97"/>
    <mergeCell ref="D28:K28"/>
    <mergeCell ref="D39:K39"/>
    <mergeCell ref="D40:K40"/>
    <mergeCell ref="D41:K41"/>
    <mergeCell ref="D56:K56"/>
    <mergeCell ref="O49:P49"/>
    <mergeCell ref="D34:K34"/>
    <mergeCell ref="D27:K27"/>
    <mergeCell ref="D30:K30"/>
    <mergeCell ref="D29:K29"/>
    <mergeCell ref="O55:P55"/>
    <mergeCell ref="O56:P56"/>
    <mergeCell ref="D59:K59"/>
    <mergeCell ref="O39:P39"/>
    <mergeCell ref="D47:K47"/>
    <mergeCell ref="B116:T116"/>
    <mergeCell ref="D36:K36"/>
    <mergeCell ref="O36:P36"/>
    <mergeCell ref="Q36:S36"/>
    <mergeCell ref="D37:K37"/>
    <mergeCell ref="O37:P37"/>
    <mergeCell ref="Q37:S37"/>
    <mergeCell ref="D38:K38"/>
    <mergeCell ref="O38:P38"/>
    <mergeCell ref="Q38:S38"/>
    <mergeCell ref="D42:K42"/>
    <mergeCell ref="O42:P42"/>
    <mergeCell ref="Q42:S42"/>
    <mergeCell ref="B65:B66"/>
    <mergeCell ref="T65:T66"/>
    <mergeCell ref="B61:T61"/>
    <mergeCell ref="O94:P94"/>
    <mergeCell ref="Q94:S94"/>
    <mergeCell ref="D91:K91"/>
    <mergeCell ref="O77:P77"/>
    <mergeCell ref="D76:K76"/>
    <mergeCell ref="O76:P76"/>
    <mergeCell ref="Q76:S76"/>
    <mergeCell ref="D86:K86"/>
    <mergeCell ref="Q106:S106"/>
    <mergeCell ref="Q108:S108"/>
    <mergeCell ref="D108:K108"/>
    <mergeCell ref="O108:P108"/>
    <mergeCell ref="B16:C16"/>
    <mergeCell ref="D22:K22"/>
    <mergeCell ref="D21:K21"/>
    <mergeCell ref="D31:K31"/>
    <mergeCell ref="D35:K35"/>
    <mergeCell ref="D33:K33"/>
    <mergeCell ref="O33:P33"/>
    <mergeCell ref="Q32:S32"/>
    <mergeCell ref="O86:P86"/>
    <mergeCell ref="Q86:S86"/>
    <mergeCell ref="O84:P84"/>
    <mergeCell ref="Q84:S84"/>
    <mergeCell ref="D85:K85"/>
    <mergeCell ref="O85:P85"/>
    <mergeCell ref="Q85:S85"/>
    <mergeCell ref="D78:K78"/>
    <mergeCell ref="O78:P78"/>
    <mergeCell ref="Q78:S78"/>
    <mergeCell ref="Q79:S79"/>
    <mergeCell ref="O81:P81"/>
    <mergeCell ref="Q73:S73"/>
    <mergeCell ref="O72:P72"/>
    <mergeCell ref="Q72:S72"/>
    <mergeCell ref="D81:K81"/>
    <mergeCell ref="M117:R117"/>
    <mergeCell ref="D103:K103"/>
    <mergeCell ref="O103:P103"/>
    <mergeCell ref="Q103:S103"/>
    <mergeCell ref="O112:P112"/>
    <mergeCell ref="Q112:S112"/>
    <mergeCell ref="D110:K110"/>
    <mergeCell ref="O110:P110"/>
    <mergeCell ref="Q110:S110"/>
    <mergeCell ref="B115:T115"/>
    <mergeCell ref="Q113:S113"/>
    <mergeCell ref="D112:K112"/>
    <mergeCell ref="D111:K111"/>
    <mergeCell ref="Q111:S111"/>
    <mergeCell ref="Q107:S107"/>
    <mergeCell ref="D106:K106"/>
    <mergeCell ref="D113:K113"/>
    <mergeCell ref="O113:P113"/>
    <mergeCell ref="O111:P111"/>
    <mergeCell ref="O106:P106"/>
    <mergeCell ref="Q23:S23"/>
    <mergeCell ref="O99:P99"/>
    <mergeCell ref="D105:K105"/>
    <mergeCell ref="O105:P105"/>
    <mergeCell ref="Q105:S105"/>
    <mergeCell ref="D104:K104"/>
    <mergeCell ref="O104:P104"/>
    <mergeCell ref="Q104:S104"/>
    <mergeCell ref="Q98:S98"/>
    <mergeCell ref="O69:P69"/>
    <mergeCell ref="D88:K88"/>
    <mergeCell ref="O88:P88"/>
    <mergeCell ref="Q83:S83"/>
    <mergeCell ref="D96:K96"/>
    <mergeCell ref="O96:P96"/>
    <mergeCell ref="D71:K71"/>
    <mergeCell ref="D73:K73"/>
    <mergeCell ref="D89:K89"/>
    <mergeCell ref="O89:P89"/>
    <mergeCell ref="O91:P91"/>
    <mergeCell ref="Q91:S91"/>
    <mergeCell ref="Q99:S99"/>
    <mergeCell ref="Q89:S89"/>
    <mergeCell ref="Q96:S96"/>
    <mergeCell ref="Q50:S50"/>
    <mergeCell ref="Q44:S44"/>
    <mergeCell ref="D50:K50"/>
    <mergeCell ref="Q68:S68"/>
    <mergeCell ref="D84:K84"/>
    <mergeCell ref="Q77:S77"/>
    <mergeCell ref="O75:P75"/>
    <mergeCell ref="Q75:S75"/>
    <mergeCell ref="O74:P74"/>
    <mergeCell ref="Q74:S74"/>
    <mergeCell ref="O71:P71"/>
    <mergeCell ref="D70:K70"/>
    <mergeCell ref="O70:P70"/>
    <mergeCell ref="Q70:S70"/>
    <mergeCell ref="Q52:S52"/>
    <mergeCell ref="L65:L66"/>
    <mergeCell ref="O65:P66"/>
    <mergeCell ref="D67:K67"/>
    <mergeCell ref="D44:K44"/>
    <mergeCell ref="M63:R63"/>
    <mergeCell ref="B62:T62"/>
    <mergeCell ref="Q82:S82"/>
    <mergeCell ref="D75:K75"/>
    <mergeCell ref="D74:K74"/>
    <mergeCell ref="Q25:S25"/>
    <mergeCell ref="O29:P29"/>
    <mergeCell ref="O30:P30"/>
    <mergeCell ref="O35:P35"/>
    <mergeCell ref="O31:P31"/>
    <mergeCell ref="O32:P32"/>
    <mergeCell ref="O34:P34"/>
    <mergeCell ref="Q34:S34"/>
    <mergeCell ref="Q26:S26"/>
    <mergeCell ref="D102:K102"/>
    <mergeCell ref="O102:P102"/>
    <mergeCell ref="Q102:S102"/>
    <mergeCell ref="Q67:S67"/>
    <mergeCell ref="D69:K69"/>
    <mergeCell ref="Q69:S69"/>
    <mergeCell ref="D68:K68"/>
    <mergeCell ref="O73:P73"/>
    <mergeCell ref="D72:K72"/>
    <mergeCell ref="Q71:S71"/>
    <mergeCell ref="D90:K90"/>
    <mergeCell ref="O90:P90"/>
    <mergeCell ref="Q90:S90"/>
    <mergeCell ref="O68:P68"/>
    <mergeCell ref="O67:P67"/>
    <mergeCell ref="O92:P92"/>
    <mergeCell ref="O98:P98"/>
    <mergeCell ref="Q97:S97"/>
    <mergeCell ref="D93:K93"/>
    <mergeCell ref="O93:P93"/>
    <mergeCell ref="Q93:S93"/>
    <mergeCell ref="D94:K94"/>
    <mergeCell ref="Q95:S95"/>
    <mergeCell ref="D101:K101"/>
    <mergeCell ref="Q101:S101"/>
    <mergeCell ref="Q39:S39"/>
    <mergeCell ref="Q45:S45"/>
    <mergeCell ref="Q46:S46"/>
    <mergeCell ref="Q47:S47"/>
    <mergeCell ref="Q59:S59"/>
    <mergeCell ref="O54:P54"/>
    <mergeCell ref="D52:K52"/>
    <mergeCell ref="O59:P59"/>
    <mergeCell ref="O48:P48"/>
    <mergeCell ref="Q48:S48"/>
    <mergeCell ref="D57:K57"/>
    <mergeCell ref="O41:P41"/>
    <mergeCell ref="Q41:S41"/>
    <mergeCell ref="D48:K48"/>
    <mergeCell ref="D54:K54"/>
    <mergeCell ref="O45:P45"/>
    <mergeCell ref="O46:P46"/>
    <mergeCell ref="Q49:S49"/>
    <mergeCell ref="D77:K77"/>
    <mergeCell ref="O79:P79"/>
    <mergeCell ref="D79:K79"/>
    <mergeCell ref="O44:P44"/>
    <mergeCell ref="Q100:S100"/>
    <mergeCell ref="D109:K109"/>
    <mergeCell ref="O109:P109"/>
    <mergeCell ref="Q88:S88"/>
    <mergeCell ref="O80:P80"/>
    <mergeCell ref="Q80:S80"/>
    <mergeCell ref="D87:K87"/>
    <mergeCell ref="O87:P87"/>
    <mergeCell ref="Q87:S87"/>
    <mergeCell ref="D95:K95"/>
    <mergeCell ref="D83:K83"/>
    <mergeCell ref="O83:P83"/>
    <mergeCell ref="Q92:S92"/>
    <mergeCell ref="Q109:S109"/>
    <mergeCell ref="D107:K107"/>
    <mergeCell ref="O107:P107"/>
    <mergeCell ref="D100:K100"/>
    <mergeCell ref="O100:P100"/>
    <mergeCell ref="D98:K98"/>
    <mergeCell ref="D99:K99"/>
    <mergeCell ref="D92:K92"/>
    <mergeCell ref="O95:P95"/>
    <mergeCell ref="D82:K82"/>
    <mergeCell ref="O82:P82"/>
    <mergeCell ref="O101:P101"/>
    <mergeCell ref="D80:K80"/>
    <mergeCell ref="B5:T5"/>
    <mergeCell ref="O25:P25"/>
    <mergeCell ref="O26:P26"/>
    <mergeCell ref="D23:K23"/>
    <mergeCell ref="D24:K24"/>
    <mergeCell ref="O24:P24"/>
    <mergeCell ref="D20:K20"/>
    <mergeCell ref="D18:K19"/>
    <mergeCell ref="C18:C19"/>
    <mergeCell ref="B18:B19"/>
    <mergeCell ref="M18:M19"/>
    <mergeCell ref="N18:N19"/>
    <mergeCell ref="Q22:S22"/>
    <mergeCell ref="L18:L19"/>
    <mergeCell ref="Q20:S20"/>
    <mergeCell ref="B12:C12"/>
    <mergeCell ref="B14:C14"/>
    <mergeCell ref="I12:J12"/>
    <mergeCell ref="G7:T7"/>
    <mergeCell ref="Q21:S21"/>
    <mergeCell ref="D25:K25"/>
    <mergeCell ref="D26:K26"/>
    <mergeCell ref="T18:T19"/>
    <mergeCell ref="O18:P19"/>
    <mergeCell ref="C65:C66"/>
    <mergeCell ref="O40:P40"/>
    <mergeCell ref="D65:K66"/>
    <mergeCell ref="M65:M66"/>
    <mergeCell ref="N65:N66"/>
    <mergeCell ref="Q65:S66"/>
    <mergeCell ref="Q55:S55"/>
    <mergeCell ref="Q58:S58"/>
    <mergeCell ref="D58:K58"/>
    <mergeCell ref="O58:P58"/>
    <mergeCell ref="D53:K53"/>
    <mergeCell ref="D45:K45"/>
    <mergeCell ref="Q35:S35"/>
    <mergeCell ref="Q27:S27"/>
    <mergeCell ref="O27:P27"/>
    <mergeCell ref="O28:P28"/>
    <mergeCell ref="Q56:S56"/>
    <mergeCell ref="O47:P47"/>
    <mergeCell ref="D46:K46"/>
    <mergeCell ref="Q31:S31"/>
    <mergeCell ref="Q28:S28"/>
    <mergeCell ref="O52:P52"/>
    <mergeCell ref="Q24:S24"/>
    <mergeCell ref="O23:P23"/>
    <mergeCell ref="S12:T12"/>
    <mergeCell ref="S14:T14"/>
    <mergeCell ref="Q57:S57"/>
    <mergeCell ref="O53:P53"/>
    <mergeCell ref="O57:P57"/>
    <mergeCell ref="D55:K55"/>
    <mergeCell ref="Q18:S19"/>
    <mergeCell ref="O20:P20"/>
    <mergeCell ref="O21:P21"/>
    <mergeCell ref="O22:P22"/>
    <mergeCell ref="Q33:S33"/>
    <mergeCell ref="Q29:S29"/>
    <mergeCell ref="Q30:S30"/>
    <mergeCell ref="Q40:S40"/>
    <mergeCell ref="D51:K51"/>
    <mergeCell ref="O51:P51"/>
    <mergeCell ref="Q51:S51"/>
    <mergeCell ref="D49:K49"/>
    <mergeCell ref="Q53:S53"/>
    <mergeCell ref="Q54:S54"/>
    <mergeCell ref="O43:P43"/>
    <mergeCell ref="Q43:S43"/>
    <mergeCell ref="N12:N14"/>
  </mergeCells>
  <conditionalFormatting sqref="B67:D113 B20:D59 M20:M59 M67:M113">
    <cfRule type="cellIs" dxfId="37" priority="56" stopIfTrue="1" operator="equal">
      <formula>0</formula>
    </cfRule>
  </conditionalFormatting>
  <conditionalFormatting sqref="N67:N113 N20:N59">
    <cfRule type="cellIs" dxfId="36" priority="45" stopIfTrue="1" operator="equal">
      <formula>0</formula>
    </cfRule>
  </conditionalFormatting>
  <conditionalFormatting sqref="O67:O113 O20:O59 Q20:Q59 Q67:Q113">
    <cfRule type="cellIs" dxfId="35" priority="44" stopIfTrue="1" operator="equal">
      <formula>0</formula>
    </cfRule>
  </conditionalFormatting>
  <conditionalFormatting sqref="O67:O113 O20:O59 D16 G16 Q20:Q59 Q67:Q113">
    <cfRule type="cellIs" dxfId="34" priority="41" stopIfTrue="1" operator="equal">
      <formula>""</formula>
    </cfRule>
  </conditionalFormatting>
  <conditionalFormatting sqref="G7:T7 L20:L59 L67:L113">
    <cfRule type="cellIs" dxfId="33" priority="11" stopIfTrue="1" operator="equal">
      <formula>""</formula>
    </cfRule>
  </conditionalFormatting>
  <dataValidations xWindow="826" yWindow="362" count="13">
    <dataValidation allowBlank="1" showInputMessage="1" showErrorMessage="1" promptTitle="ATENÇÃO" prompt="Faça a correlação entre o item solicitado e o orçamento apresentado." sqref="L60 L114"/>
    <dataValidation type="decimal" allowBlank="1" showInputMessage="1" showErrorMessage="1" errorTitle="ATENÇÃO!" error="Esse campo só aceita NÚMEROS. " sqref="P114 N20:O59 N60:P60 N67:O114">
      <formula1>0.1</formula1>
      <formula2>9999999999999.99</formula2>
    </dataValidation>
    <dataValidation type="list" allowBlank="1" showErrorMessage="1" sqref="M114 M60">
      <formula1>#REF!</formula1>
    </dataValidation>
    <dataValidation type="decimal" allowBlank="1" showInputMessage="1" errorTitle="ATENÇÃO!" error="Esse campo só aceita NÚMEROS. " sqref="R114:S114 Q20:Q59 Q60:S60 Q67:Q114">
      <formula1>0.1</formula1>
      <formula2>9999999999999.99</formula2>
    </dataValidation>
    <dataValidation allowBlank="1" showInputMessage="1" showErrorMessage="1" promptTitle="ATENÇÃO!" prompt="PARA RADIOISÓTOPOS OU RADIOATIVOS,  INDICAR O Nº DE AUTORIZAÇÃO DA CNEN PARA O PESQUISADOR  E PARA A INSTITUIÇÃO." sqref="D60:K60 D114:K114"/>
    <dataValidation type="whole" allowBlank="1" showInputMessage="1" showErrorMessage="1" errorTitle="ATENÇÃO" error="ESTE CAMPO SÓ ACEITA NÚMEROS INTEIROS" sqref="C67:C114 C20:C60">
      <formula1>1</formula1>
      <formula2>1000000000</formula2>
    </dataValidation>
    <dataValidation allowBlank="1" showInputMessage="1" showErrorMessage="1" promptTitle="EXEMPLO:" prompt="USD, EUR, GBP, JPY" sqref="Q12 K12 K14 D14 D12 Q14"/>
    <dataValidation allowBlank="1" showInputMessage="1" showErrorMessage="1" promptTitle="ATENÇÃO!" prompt="PREENCHIMENTO OBRIGATÓRIO SE O PROJETO ENVOLVER A_x000a_A AQUISIÇÃO DE RADIOISÓTOPOS OU RADIOATIVOS." sqref="L8"/>
    <dataValidation allowBlank="1" showErrorMessage="1" promptTitle="ATENÇÃO!" prompt="PREENCHIMENTO OBRIGATÓRIO SE O PROJETO ENVOLVER A_x000a_A AQUISIÇÃO DE RADIOISÓTOPOS OU RADIOATIVOS." sqref="L9:Q9 M8:P8"/>
    <dataValidation allowBlank="1" showErrorMessage="1" promptTitle="ATENÇÃO!" prompt="PARA RADIOISÓTOPOS OU RADIOATIVOS,  INDICAR O Nº DE AUTORIZAÇÃO DA CNEN PARA O PESQUISADOR  E PARA A INSTITUIÇÃO." sqref="D20:K59 D67:K113"/>
    <dataValidation type="list" allowBlank="1" showErrorMessage="1" sqref="M20:M59 M67:M113">
      <formula1>$V$20:$V$25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S12:T12 S14:T14 M12 M14 F12 F14">
      <formula1>0.00001</formula1>
      <formula2>999999.999999</formula2>
    </dataValidation>
    <dataValidation allowBlank="1" showErrorMessage="1" promptTitle="ATENÇÃO" prompt="Faça a correlação entre o item solicitado e o orçamento apresentado." sqref="L20:L59 L67:L113"/>
  </dataValidations>
  <printOptions horizontalCentered="1"/>
  <pageMargins left="0.74803149606299213" right="0.27559055118110237" top="0.39370078740157483" bottom="0.39370078740157483" header="0" footer="0"/>
  <pageSetup paperSize="9" scale="61" fitToHeight="2" orientation="portrait" r:id="rId1"/>
  <headerFooter alignWithMargins="0"/>
  <rowBreaks count="1" manualBreakCount="1">
    <brk id="63" min="1" max="2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G65598"/>
  <sheetViews>
    <sheetView showGridLines="0" showRowColHeaders="0" zoomScaleNormal="100" zoomScaleSheetLayoutView="80" workbookViewId="0"/>
  </sheetViews>
  <sheetFormatPr defaultColWidth="0" defaultRowHeight="12.75" zeroHeight="1"/>
  <cols>
    <col min="1" max="1" width="2.28515625" style="145" customWidth="1"/>
    <col min="2" max="2" width="10.5703125" style="42" customWidth="1"/>
    <col min="3" max="3" width="7.7109375" style="48" customWidth="1"/>
    <col min="4" max="4" width="15.85546875" style="48" customWidth="1"/>
    <col min="5" max="5" width="8.42578125" style="48" customWidth="1"/>
    <col min="6" max="6" width="8.42578125" style="42" customWidth="1"/>
    <col min="7" max="7" width="0.85546875" style="42" customWidth="1"/>
    <col min="8" max="8" width="10" style="42" customWidth="1"/>
    <col min="9" max="9" width="9.7109375" style="42" customWidth="1"/>
    <col min="10" max="10" width="8.85546875" style="42" customWidth="1"/>
    <col min="11" max="11" width="16" style="42" customWidth="1"/>
    <col min="12" max="12" width="5.28515625" style="48" customWidth="1"/>
    <col min="13" max="13" width="19.42578125" style="42" customWidth="1"/>
    <col min="14" max="14" width="14" style="42" customWidth="1"/>
    <col min="15" max="15" width="2.42578125" style="145" customWidth="1"/>
    <col min="16" max="16384" width="9.140625" style="42" hidden="1"/>
  </cols>
  <sheetData>
    <row r="1" spans="1:20" s="41" customFormat="1" ht="12.75" customHeight="1">
      <c r="A1" s="260"/>
      <c r="B1" s="48"/>
      <c r="C1" s="48"/>
      <c r="D1" s="48"/>
      <c r="J1" s="48"/>
      <c r="K1" s="48"/>
      <c r="O1" s="141"/>
    </row>
    <row r="2" spans="1:20" s="41" customFormat="1" ht="12.75" customHeight="1">
      <c r="A2" s="260"/>
      <c r="B2" s="48"/>
      <c r="C2" s="48"/>
      <c r="D2" s="48"/>
      <c r="J2" s="48"/>
      <c r="K2" s="48"/>
      <c r="O2" s="141"/>
    </row>
    <row r="3" spans="1:20" s="41" customFormat="1" ht="12.75" customHeight="1">
      <c r="A3" s="260"/>
      <c r="B3" s="48"/>
      <c r="C3" s="48"/>
      <c r="D3" s="48"/>
      <c r="J3" s="48"/>
      <c r="K3" s="48"/>
      <c r="O3" s="141"/>
    </row>
    <row r="4" spans="1:20" s="41" customFormat="1" ht="12.75" customHeight="1">
      <c r="A4" s="260"/>
      <c r="B4" s="48"/>
      <c r="C4" s="48"/>
      <c r="D4" s="48"/>
      <c r="J4" s="48"/>
      <c r="K4" s="48"/>
      <c r="O4" s="141"/>
    </row>
    <row r="5" spans="1:20" s="41" customFormat="1" ht="19.5" customHeight="1">
      <c r="A5" s="261"/>
      <c r="B5" s="212" t="s">
        <v>170</v>
      </c>
    </row>
    <row r="6" spans="1:20" s="41" customFormat="1" ht="6" customHeight="1">
      <c r="A6" s="261"/>
      <c r="B6" s="5"/>
      <c r="C6" s="7"/>
      <c r="D6" s="7"/>
      <c r="E6" s="45"/>
      <c r="F6" s="45"/>
      <c r="G6" s="45"/>
      <c r="H6" s="45"/>
      <c r="I6" s="45"/>
      <c r="J6" s="45"/>
      <c r="K6" s="45"/>
      <c r="L6" s="45"/>
      <c r="M6" s="45"/>
      <c r="N6" s="2"/>
      <c r="O6" s="141"/>
    </row>
    <row r="7" spans="1:20" s="41" customFormat="1" ht="19.5" customHeight="1">
      <c r="A7" s="262"/>
      <c r="B7" s="5" t="str">
        <f>MPN!B9</f>
        <v>PRINCIPAL INVESTIGATOR:</v>
      </c>
      <c r="C7" s="30"/>
      <c r="D7" s="7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141"/>
      <c r="S7" s="77"/>
      <c r="T7" s="51"/>
    </row>
    <row r="8" spans="1:20" s="41" customFormat="1" ht="6" customHeight="1">
      <c r="A8" s="260"/>
      <c r="B8" s="5"/>
      <c r="C8" s="6"/>
      <c r="D8" s="7"/>
      <c r="E8" s="7"/>
      <c r="F8" s="30"/>
      <c r="G8" s="30"/>
      <c r="H8" s="30"/>
      <c r="I8" s="30"/>
      <c r="J8" s="30"/>
      <c r="K8" s="30"/>
      <c r="L8" s="30"/>
      <c r="M8" s="29"/>
      <c r="N8" s="29"/>
      <c r="O8" s="254"/>
      <c r="S8" s="51"/>
      <c r="T8" s="51"/>
    </row>
    <row r="9" spans="1:20" s="41" customFormat="1" ht="7.5" customHeight="1">
      <c r="A9" s="260"/>
      <c r="B9" s="5"/>
      <c r="C9" s="6"/>
      <c r="D9" s="7"/>
      <c r="E9" s="7"/>
      <c r="F9" s="30"/>
      <c r="G9" s="30"/>
      <c r="H9" s="30"/>
      <c r="I9" s="30"/>
      <c r="J9" s="30"/>
      <c r="K9" s="30"/>
      <c r="L9" s="30"/>
      <c r="M9" s="29"/>
      <c r="N9" s="29"/>
      <c r="O9" s="141"/>
    </row>
    <row r="10" spans="1:20" s="20" customFormat="1" ht="19.5" customHeight="1">
      <c r="A10" s="263"/>
      <c r="B10" s="580" t="s">
        <v>17</v>
      </c>
      <c r="C10" s="591"/>
      <c r="D10" s="530" t="str">
        <f>IF(SUM(M13:M53,M61:M101,M109:M149)=0,"",SUM(M13:M53,M61:M101,M109:M149))</f>
        <v/>
      </c>
      <c r="E10" s="530"/>
      <c r="F10" s="530"/>
      <c r="G10" s="530"/>
      <c r="H10" s="122"/>
      <c r="I10" s="108"/>
      <c r="J10" s="108"/>
      <c r="K10" s="108"/>
      <c r="L10" s="108"/>
      <c r="M10" s="116"/>
      <c r="N10" s="116"/>
      <c r="O10" s="256"/>
      <c r="P10" s="41"/>
      <c r="Q10" s="41"/>
      <c r="R10" s="41"/>
    </row>
    <row r="11" spans="1:20" s="20" customFormat="1" ht="6.75" customHeight="1">
      <c r="A11" s="263"/>
      <c r="B11" s="192"/>
      <c r="C11" s="192"/>
      <c r="D11" s="191"/>
      <c r="E11" s="191"/>
      <c r="F11" s="191"/>
      <c r="G11" s="191"/>
      <c r="H11" s="191"/>
      <c r="I11" s="108"/>
      <c r="J11" s="108"/>
      <c r="K11" s="108"/>
      <c r="L11" s="108"/>
      <c r="M11" s="116"/>
      <c r="N11" s="116"/>
      <c r="O11" s="256"/>
      <c r="P11" s="41"/>
      <c r="Q11" s="41"/>
      <c r="R11" s="41"/>
    </row>
    <row r="12" spans="1:20" s="90" customFormat="1" ht="29.25" customHeight="1">
      <c r="A12" s="276"/>
      <c r="B12" s="293" t="s">
        <v>0</v>
      </c>
      <c r="C12" s="592" t="str">
        <f>MPI!D18</f>
        <v>description (please use only 1 row for each item)</v>
      </c>
      <c r="D12" s="592"/>
      <c r="E12" s="592"/>
      <c r="F12" s="592"/>
      <c r="G12" s="592"/>
      <c r="H12" s="592"/>
      <c r="I12" s="592"/>
      <c r="J12" s="592"/>
      <c r="K12" s="592"/>
      <c r="L12" s="592"/>
      <c r="M12" s="289" t="str">
        <f>MPN!N14</f>
        <v>cost of item</v>
      </c>
      <c r="N12" s="293" t="s">
        <v>1</v>
      </c>
      <c r="O12" s="265"/>
      <c r="P12" s="41"/>
      <c r="Q12" s="41"/>
      <c r="R12" s="41"/>
    </row>
    <row r="13" spans="1:20" s="12" customFormat="1" ht="22.5" customHeight="1">
      <c r="A13" s="278">
        <v>7</v>
      </c>
      <c r="B13" s="69"/>
      <c r="C13" s="583"/>
      <c r="D13" s="584"/>
      <c r="E13" s="584"/>
      <c r="F13" s="584"/>
      <c r="G13" s="584"/>
      <c r="H13" s="584"/>
      <c r="I13" s="584"/>
      <c r="J13" s="584"/>
      <c r="K13" s="584"/>
      <c r="L13" s="585"/>
      <c r="M13" s="92"/>
      <c r="N13" s="290"/>
      <c r="O13" s="291"/>
    </row>
    <row r="14" spans="1:20" s="12" customFormat="1" ht="22.5" customHeight="1">
      <c r="A14" s="278"/>
      <c r="B14" s="69"/>
      <c r="C14" s="583"/>
      <c r="D14" s="584"/>
      <c r="E14" s="584"/>
      <c r="F14" s="584"/>
      <c r="G14" s="584"/>
      <c r="H14" s="584"/>
      <c r="I14" s="584"/>
      <c r="J14" s="584"/>
      <c r="K14" s="584"/>
      <c r="L14" s="585"/>
      <c r="M14" s="92"/>
      <c r="N14" s="290"/>
      <c r="O14" s="291"/>
    </row>
    <row r="15" spans="1:20" s="12" customFormat="1" ht="22.5" customHeight="1">
      <c r="A15" s="278"/>
      <c r="B15" s="69"/>
      <c r="C15" s="583"/>
      <c r="D15" s="584"/>
      <c r="E15" s="584"/>
      <c r="F15" s="584"/>
      <c r="G15" s="584"/>
      <c r="H15" s="584"/>
      <c r="I15" s="584"/>
      <c r="J15" s="584"/>
      <c r="K15" s="584"/>
      <c r="L15" s="585"/>
      <c r="M15" s="92"/>
      <c r="N15" s="290"/>
      <c r="O15" s="291"/>
    </row>
    <row r="16" spans="1:20" s="12" customFormat="1" ht="22.5" customHeight="1">
      <c r="A16" s="278"/>
      <c r="B16" s="69"/>
      <c r="C16" s="583"/>
      <c r="D16" s="584"/>
      <c r="E16" s="584"/>
      <c r="F16" s="584"/>
      <c r="G16" s="584"/>
      <c r="H16" s="584"/>
      <c r="I16" s="584"/>
      <c r="J16" s="584"/>
      <c r="K16" s="584"/>
      <c r="L16" s="585"/>
      <c r="M16" s="92"/>
      <c r="N16" s="290"/>
      <c r="O16" s="291"/>
    </row>
    <row r="17" spans="1:15" s="12" customFormat="1" ht="22.5" customHeight="1">
      <c r="A17" s="278"/>
      <c r="B17" s="69"/>
      <c r="C17" s="583"/>
      <c r="D17" s="584"/>
      <c r="E17" s="584"/>
      <c r="F17" s="584"/>
      <c r="G17" s="584"/>
      <c r="H17" s="584"/>
      <c r="I17" s="584"/>
      <c r="J17" s="584"/>
      <c r="K17" s="584"/>
      <c r="L17" s="585"/>
      <c r="M17" s="92"/>
      <c r="N17" s="290"/>
      <c r="O17" s="291"/>
    </row>
    <row r="18" spans="1:15" s="12" customFormat="1" ht="22.5" customHeight="1">
      <c r="A18" s="278"/>
      <c r="B18" s="69"/>
      <c r="C18" s="583"/>
      <c r="D18" s="584"/>
      <c r="E18" s="584"/>
      <c r="F18" s="584"/>
      <c r="G18" s="584"/>
      <c r="H18" s="584"/>
      <c r="I18" s="584"/>
      <c r="J18" s="584"/>
      <c r="K18" s="584"/>
      <c r="L18" s="585"/>
      <c r="M18" s="92"/>
      <c r="N18" s="290"/>
      <c r="O18" s="291"/>
    </row>
    <row r="19" spans="1:15" s="12" customFormat="1" ht="22.5" customHeight="1">
      <c r="A19" s="278"/>
      <c r="B19" s="69"/>
      <c r="C19" s="583"/>
      <c r="D19" s="584"/>
      <c r="E19" s="584"/>
      <c r="F19" s="584"/>
      <c r="G19" s="584"/>
      <c r="H19" s="584"/>
      <c r="I19" s="584"/>
      <c r="J19" s="584"/>
      <c r="K19" s="584"/>
      <c r="L19" s="585"/>
      <c r="M19" s="92"/>
      <c r="N19" s="290"/>
      <c r="O19" s="291"/>
    </row>
    <row r="20" spans="1:15" s="12" customFormat="1" ht="22.5" customHeight="1">
      <c r="A20" s="278"/>
      <c r="B20" s="69"/>
      <c r="C20" s="583"/>
      <c r="D20" s="584"/>
      <c r="E20" s="584"/>
      <c r="F20" s="584"/>
      <c r="G20" s="584"/>
      <c r="H20" s="584"/>
      <c r="I20" s="584"/>
      <c r="J20" s="584"/>
      <c r="K20" s="584"/>
      <c r="L20" s="585"/>
      <c r="M20" s="92"/>
      <c r="N20" s="290"/>
      <c r="O20" s="291"/>
    </row>
    <row r="21" spans="1:15" s="12" customFormat="1" ht="22.5" customHeight="1">
      <c r="A21" s="278"/>
      <c r="B21" s="69"/>
      <c r="C21" s="583"/>
      <c r="D21" s="584"/>
      <c r="E21" s="584"/>
      <c r="F21" s="584"/>
      <c r="G21" s="584"/>
      <c r="H21" s="584"/>
      <c r="I21" s="584"/>
      <c r="J21" s="584"/>
      <c r="K21" s="584"/>
      <c r="L21" s="585"/>
      <c r="M21" s="92"/>
      <c r="N21" s="290"/>
      <c r="O21" s="291"/>
    </row>
    <row r="22" spans="1:15" s="12" customFormat="1" ht="22.5" customHeight="1">
      <c r="A22" s="278"/>
      <c r="B22" s="69"/>
      <c r="C22" s="583"/>
      <c r="D22" s="584"/>
      <c r="E22" s="584"/>
      <c r="F22" s="584"/>
      <c r="G22" s="584"/>
      <c r="H22" s="584"/>
      <c r="I22" s="584"/>
      <c r="J22" s="584"/>
      <c r="K22" s="584"/>
      <c r="L22" s="585"/>
      <c r="M22" s="92"/>
      <c r="N22" s="290"/>
      <c r="O22" s="291"/>
    </row>
    <row r="23" spans="1:15" s="12" customFormat="1" ht="22.5" customHeight="1">
      <c r="A23" s="278"/>
      <c r="B23" s="69"/>
      <c r="C23" s="583"/>
      <c r="D23" s="584"/>
      <c r="E23" s="584"/>
      <c r="F23" s="584"/>
      <c r="G23" s="584"/>
      <c r="H23" s="584"/>
      <c r="I23" s="584"/>
      <c r="J23" s="584"/>
      <c r="K23" s="584"/>
      <c r="L23" s="585"/>
      <c r="M23" s="92"/>
      <c r="N23" s="290"/>
      <c r="O23" s="291"/>
    </row>
    <row r="24" spans="1:15" s="12" customFormat="1" ht="22.5" customHeight="1">
      <c r="A24" s="278"/>
      <c r="B24" s="69"/>
      <c r="C24" s="583"/>
      <c r="D24" s="584"/>
      <c r="E24" s="584"/>
      <c r="F24" s="584"/>
      <c r="G24" s="584"/>
      <c r="H24" s="584"/>
      <c r="I24" s="584"/>
      <c r="J24" s="584"/>
      <c r="K24" s="584"/>
      <c r="L24" s="585"/>
      <c r="M24" s="92"/>
      <c r="N24" s="290"/>
      <c r="O24" s="291"/>
    </row>
    <row r="25" spans="1:15" s="12" customFormat="1" ht="22.5" customHeight="1">
      <c r="A25" s="278"/>
      <c r="B25" s="69"/>
      <c r="C25" s="583"/>
      <c r="D25" s="584"/>
      <c r="E25" s="584"/>
      <c r="F25" s="584"/>
      <c r="G25" s="584"/>
      <c r="H25" s="584"/>
      <c r="I25" s="584"/>
      <c r="J25" s="584"/>
      <c r="K25" s="584"/>
      <c r="L25" s="585"/>
      <c r="M25" s="92"/>
      <c r="N25" s="290"/>
      <c r="O25" s="291"/>
    </row>
    <row r="26" spans="1:15" s="12" customFormat="1" ht="22.5" customHeight="1">
      <c r="A26" s="278"/>
      <c r="B26" s="69"/>
      <c r="C26" s="583"/>
      <c r="D26" s="584"/>
      <c r="E26" s="584"/>
      <c r="F26" s="584"/>
      <c r="G26" s="584"/>
      <c r="H26" s="584"/>
      <c r="I26" s="584"/>
      <c r="J26" s="584"/>
      <c r="K26" s="584"/>
      <c r="L26" s="585"/>
      <c r="M26" s="92"/>
      <c r="N26" s="290"/>
      <c r="O26" s="291"/>
    </row>
    <row r="27" spans="1:15" s="12" customFormat="1" ht="22.5" customHeight="1">
      <c r="A27" s="278"/>
      <c r="B27" s="69"/>
      <c r="C27" s="583"/>
      <c r="D27" s="584"/>
      <c r="E27" s="584"/>
      <c r="F27" s="584"/>
      <c r="G27" s="584"/>
      <c r="H27" s="584"/>
      <c r="I27" s="584"/>
      <c r="J27" s="584"/>
      <c r="K27" s="584"/>
      <c r="L27" s="585"/>
      <c r="M27" s="92"/>
      <c r="N27" s="290"/>
      <c r="O27" s="291"/>
    </row>
    <row r="28" spans="1:15" s="12" customFormat="1" ht="22.5" customHeight="1">
      <c r="A28" s="278"/>
      <c r="B28" s="69"/>
      <c r="C28" s="583"/>
      <c r="D28" s="584"/>
      <c r="E28" s="584"/>
      <c r="F28" s="584"/>
      <c r="G28" s="584"/>
      <c r="H28" s="584"/>
      <c r="I28" s="584"/>
      <c r="J28" s="584"/>
      <c r="K28" s="584"/>
      <c r="L28" s="585"/>
      <c r="M28" s="92"/>
      <c r="N28" s="290"/>
      <c r="O28" s="291"/>
    </row>
    <row r="29" spans="1:15" s="12" customFormat="1" ht="22.5" customHeight="1">
      <c r="A29" s="278"/>
      <c r="B29" s="69"/>
      <c r="C29" s="583"/>
      <c r="D29" s="584"/>
      <c r="E29" s="584"/>
      <c r="F29" s="584"/>
      <c r="G29" s="584"/>
      <c r="H29" s="584"/>
      <c r="I29" s="584"/>
      <c r="J29" s="584"/>
      <c r="K29" s="584"/>
      <c r="L29" s="585"/>
      <c r="M29" s="92"/>
      <c r="N29" s="290"/>
      <c r="O29" s="291"/>
    </row>
    <row r="30" spans="1:15" s="12" customFormat="1" ht="22.5" customHeight="1">
      <c r="A30" s="278"/>
      <c r="B30" s="69"/>
      <c r="C30" s="583"/>
      <c r="D30" s="584"/>
      <c r="E30" s="584"/>
      <c r="F30" s="584"/>
      <c r="G30" s="584"/>
      <c r="H30" s="584"/>
      <c r="I30" s="584"/>
      <c r="J30" s="584"/>
      <c r="K30" s="584"/>
      <c r="L30" s="585"/>
      <c r="M30" s="92"/>
      <c r="N30" s="290"/>
      <c r="O30" s="291"/>
    </row>
    <row r="31" spans="1:15" s="12" customFormat="1" ht="22.5" customHeight="1">
      <c r="A31" s="278">
        <v>7</v>
      </c>
      <c r="B31" s="69"/>
      <c r="C31" s="583"/>
      <c r="D31" s="584"/>
      <c r="E31" s="584"/>
      <c r="F31" s="584"/>
      <c r="G31" s="584"/>
      <c r="H31" s="584"/>
      <c r="I31" s="584"/>
      <c r="J31" s="584"/>
      <c r="K31" s="584"/>
      <c r="L31" s="585"/>
      <c r="M31" s="92"/>
      <c r="N31" s="290"/>
      <c r="O31" s="291"/>
    </row>
    <row r="32" spans="1:15" s="12" customFormat="1" ht="22.5" customHeight="1">
      <c r="A32" s="278">
        <v>7</v>
      </c>
      <c r="B32" s="69"/>
      <c r="C32" s="583"/>
      <c r="D32" s="584"/>
      <c r="E32" s="584"/>
      <c r="F32" s="584"/>
      <c r="G32" s="584"/>
      <c r="H32" s="584"/>
      <c r="I32" s="584"/>
      <c r="J32" s="584"/>
      <c r="K32" s="584"/>
      <c r="L32" s="585"/>
      <c r="M32" s="92"/>
      <c r="N32" s="290"/>
      <c r="O32" s="291"/>
    </row>
    <row r="33" spans="1:15" s="12" customFormat="1" ht="22.5" customHeight="1">
      <c r="A33" s="278">
        <v>7</v>
      </c>
      <c r="B33" s="69"/>
      <c r="C33" s="583"/>
      <c r="D33" s="584"/>
      <c r="E33" s="584"/>
      <c r="F33" s="584"/>
      <c r="G33" s="584"/>
      <c r="H33" s="584"/>
      <c r="I33" s="584"/>
      <c r="J33" s="584"/>
      <c r="K33" s="584"/>
      <c r="L33" s="585"/>
      <c r="M33" s="92"/>
      <c r="N33" s="290"/>
      <c r="O33" s="291"/>
    </row>
    <row r="34" spans="1:15" s="12" customFormat="1" ht="22.5" customHeight="1">
      <c r="A34" s="278">
        <v>7</v>
      </c>
      <c r="B34" s="69"/>
      <c r="C34" s="583"/>
      <c r="D34" s="584"/>
      <c r="E34" s="584"/>
      <c r="F34" s="584"/>
      <c r="G34" s="584"/>
      <c r="H34" s="584"/>
      <c r="I34" s="584"/>
      <c r="J34" s="584"/>
      <c r="K34" s="584"/>
      <c r="L34" s="585"/>
      <c r="M34" s="92"/>
      <c r="N34" s="290"/>
      <c r="O34" s="291"/>
    </row>
    <row r="35" spans="1:15" s="12" customFormat="1" ht="22.5" customHeight="1">
      <c r="A35" s="278">
        <v>7</v>
      </c>
      <c r="B35" s="69"/>
      <c r="C35" s="583"/>
      <c r="D35" s="584"/>
      <c r="E35" s="584"/>
      <c r="F35" s="584"/>
      <c r="G35" s="584"/>
      <c r="H35" s="584"/>
      <c r="I35" s="584"/>
      <c r="J35" s="584"/>
      <c r="K35" s="584"/>
      <c r="L35" s="585"/>
      <c r="M35" s="92"/>
      <c r="N35" s="290"/>
      <c r="O35" s="291"/>
    </row>
    <row r="36" spans="1:15" s="12" customFormat="1" ht="22.5" customHeight="1">
      <c r="A36" s="278">
        <v>7</v>
      </c>
      <c r="B36" s="69"/>
      <c r="C36" s="583"/>
      <c r="D36" s="584"/>
      <c r="E36" s="584"/>
      <c r="F36" s="584"/>
      <c r="G36" s="584"/>
      <c r="H36" s="584"/>
      <c r="I36" s="584"/>
      <c r="J36" s="584"/>
      <c r="K36" s="584"/>
      <c r="L36" s="585"/>
      <c r="M36" s="92"/>
      <c r="N36" s="290"/>
      <c r="O36" s="291"/>
    </row>
    <row r="37" spans="1:15" s="12" customFormat="1" ht="22.5" customHeight="1">
      <c r="A37" s="278">
        <v>7</v>
      </c>
      <c r="B37" s="69"/>
      <c r="C37" s="583"/>
      <c r="D37" s="584"/>
      <c r="E37" s="584"/>
      <c r="F37" s="584"/>
      <c r="G37" s="584"/>
      <c r="H37" s="584"/>
      <c r="I37" s="584"/>
      <c r="J37" s="584"/>
      <c r="K37" s="584"/>
      <c r="L37" s="585"/>
      <c r="M37" s="92"/>
      <c r="N37" s="290"/>
      <c r="O37" s="291"/>
    </row>
    <row r="38" spans="1:15" s="12" customFormat="1" ht="22.5" customHeight="1">
      <c r="A38" s="278">
        <v>7</v>
      </c>
      <c r="B38" s="69"/>
      <c r="C38" s="583"/>
      <c r="D38" s="584"/>
      <c r="E38" s="584"/>
      <c r="F38" s="584"/>
      <c r="G38" s="584"/>
      <c r="H38" s="584"/>
      <c r="I38" s="584"/>
      <c r="J38" s="584"/>
      <c r="K38" s="584"/>
      <c r="L38" s="585"/>
      <c r="M38" s="92"/>
      <c r="N38" s="290"/>
      <c r="O38" s="291"/>
    </row>
    <row r="39" spans="1:15" s="12" customFormat="1" ht="22.5" customHeight="1">
      <c r="A39" s="278">
        <v>7</v>
      </c>
      <c r="B39" s="69"/>
      <c r="C39" s="583"/>
      <c r="D39" s="584"/>
      <c r="E39" s="584"/>
      <c r="F39" s="584"/>
      <c r="G39" s="584"/>
      <c r="H39" s="584"/>
      <c r="I39" s="584"/>
      <c r="J39" s="584"/>
      <c r="K39" s="584"/>
      <c r="L39" s="585"/>
      <c r="M39" s="92"/>
      <c r="N39" s="290"/>
      <c r="O39" s="291"/>
    </row>
    <row r="40" spans="1:15" s="12" customFormat="1" ht="22.5" customHeight="1">
      <c r="A40" s="278"/>
      <c r="B40" s="69"/>
      <c r="C40" s="583"/>
      <c r="D40" s="584"/>
      <c r="E40" s="584"/>
      <c r="F40" s="584"/>
      <c r="G40" s="584"/>
      <c r="H40" s="584"/>
      <c r="I40" s="584"/>
      <c r="J40" s="584"/>
      <c r="K40" s="584"/>
      <c r="L40" s="585"/>
      <c r="M40" s="92"/>
      <c r="N40" s="290"/>
      <c r="O40" s="291"/>
    </row>
    <row r="41" spans="1:15" s="12" customFormat="1" ht="22.5" customHeight="1">
      <c r="A41" s="278"/>
      <c r="B41" s="69"/>
      <c r="C41" s="583"/>
      <c r="D41" s="584"/>
      <c r="E41" s="584"/>
      <c r="F41" s="584"/>
      <c r="G41" s="584"/>
      <c r="H41" s="584"/>
      <c r="I41" s="584"/>
      <c r="J41" s="584"/>
      <c r="K41" s="584"/>
      <c r="L41" s="585"/>
      <c r="M41" s="92"/>
      <c r="N41" s="290"/>
      <c r="O41" s="291"/>
    </row>
    <row r="42" spans="1:15" s="12" customFormat="1" ht="22.5" customHeight="1">
      <c r="A42" s="278"/>
      <c r="B42" s="69"/>
      <c r="C42" s="583"/>
      <c r="D42" s="584"/>
      <c r="E42" s="584"/>
      <c r="F42" s="584"/>
      <c r="G42" s="584"/>
      <c r="H42" s="584"/>
      <c r="I42" s="584"/>
      <c r="J42" s="584"/>
      <c r="K42" s="584"/>
      <c r="L42" s="585"/>
      <c r="M42" s="92"/>
      <c r="N42" s="290"/>
      <c r="O42" s="291"/>
    </row>
    <row r="43" spans="1:15" s="12" customFormat="1" ht="22.5" customHeight="1">
      <c r="A43" s="278"/>
      <c r="B43" s="69"/>
      <c r="C43" s="583"/>
      <c r="D43" s="584"/>
      <c r="E43" s="584"/>
      <c r="F43" s="584"/>
      <c r="G43" s="584"/>
      <c r="H43" s="584"/>
      <c r="I43" s="584"/>
      <c r="J43" s="584"/>
      <c r="K43" s="584"/>
      <c r="L43" s="585"/>
      <c r="M43" s="92"/>
      <c r="N43" s="290"/>
      <c r="O43" s="291"/>
    </row>
    <row r="44" spans="1:15" s="12" customFormat="1" ht="22.5" customHeight="1">
      <c r="A44" s="278"/>
      <c r="B44" s="69"/>
      <c r="C44" s="583"/>
      <c r="D44" s="584"/>
      <c r="E44" s="584"/>
      <c r="F44" s="584"/>
      <c r="G44" s="584"/>
      <c r="H44" s="584"/>
      <c r="I44" s="584"/>
      <c r="J44" s="584"/>
      <c r="K44" s="584"/>
      <c r="L44" s="585"/>
      <c r="M44" s="92"/>
      <c r="N44" s="290"/>
      <c r="O44" s="291"/>
    </row>
    <row r="45" spans="1:15" s="12" customFormat="1" ht="22.5" customHeight="1">
      <c r="A45" s="278"/>
      <c r="B45" s="69"/>
      <c r="C45" s="583"/>
      <c r="D45" s="584"/>
      <c r="E45" s="584"/>
      <c r="F45" s="584"/>
      <c r="G45" s="584"/>
      <c r="H45" s="584"/>
      <c r="I45" s="584"/>
      <c r="J45" s="584"/>
      <c r="K45" s="584"/>
      <c r="L45" s="585"/>
      <c r="M45" s="92"/>
      <c r="N45" s="290"/>
      <c r="O45" s="291"/>
    </row>
    <row r="46" spans="1:15" s="12" customFormat="1" ht="22.5" customHeight="1">
      <c r="A46" s="278"/>
      <c r="B46" s="69"/>
      <c r="C46" s="583"/>
      <c r="D46" s="584"/>
      <c r="E46" s="584"/>
      <c r="F46" s="584"/>
      <c r="G46" s="584"/>
      <c r="H46" s="584"/>
      <c r="I46" s="584"/>
      <c r="J46" s="584"/>
      <c r="K46" s="584"/>
      <c r="L46" s="585"/>
      <c r="M46" s="92"/>
      <c r="N46" s="290"/>
      <c r="O46" s="291"/>
    </row>
    <row r="47" spans="1:15" s="12" customFormat="1" ht="22.5" customHeight="1">
      <c r="A47" s="278"/>
      <c r="B47" s="69"/>
      <c r="C47" s="583"/>
      <c r="D47" s="584"/>
      <c r="E47" s="584"/>
      <c r="F47" s="584"/>
      <c r="G47" s="584"/>
      <c r="H47" s="584"/>
      <c r="I47" s="584"/>
      <c r="J47" s="584"/>
      <c r="K47" s="584"/>
      <c r="L47" s="585"/>
      <c r="M47" s="92"/>
      <c r="N47" s="290"/>
      <c r="O47" s="291"/>
    </row>
    <row r="48" spans="1:15" s="12" customFormat="1" ht="22.5" customHeight="1">
      <c r="A48" s="278"/>
      <c r="B48" s="69"/>
      <c r="C48" s="583"/>
      <c r="D48" s="584"/>
      <c r="E48" s="584"/>
      <c r="F48" s="584"/>
      <c r="G48" s="584"/>
      <c r="H48" s="584"/>
      <c r="I48" s="584"/>
      <c r="J48" s="584"/>
      <c r="K48" s="584"/>
      <c r="L48" s="585"/>
      <c r="M48" s="92"/>
      <c r="N48" s="290"/>
      <c r="O48" s="291"/>
    </row>
    <row r="49" spans="1:241" s="12" customFormat="1" ht="22.5" customHeight="1">
      <c r="A49" s="278"/>
      <c r="B49" s="69"/>
      <c r="C49" s="583"/>
      <c r="D49" s="584"/>
      <c r="E49" s="584"/>
      <c r="F49" s="584"/>
      <c r="G49" s="584"/>
      <c r="H49" s="584"/>
      <c r="I49" s="584"/>
      <c r="J49" s="584"/>
      <c r="K49" s="584"/>
      <c r="L49" s="585"/>
      <c r="M49" s="92"/>
      <c r="N49" s="290"/>
      <c r="O49" s="291"/>
    </row>
    <row r="50" spans="1:241" s="12" customFormat="1" ht="22.5" customHeight="1">
      <c r="A50" s="278">
        <v>7</v>
      </c>
      <c r="B50" s="69"/>
      <c r="C50" s="583"/>
      <c r="D50" s="584"/>
      <c r="E50" s="584"/>
      <c r="F50" s="584"/>
      <c r="G50" s="584"/>
      <c r="H50" s="584"/>
      <c r="I50" s="584"/>
      <c r="J50" s="584"/>
      <c r="K50" s="584"/>
      <c r="L50" s="585"/>
      <c r="M50" s="92"/>
      <c r="N50" s="290"/>
      <c r="O50" s="291"/>
    </row>
    <row r="51" spans="1:241" s="12" customFormat="1" ht="22.5" customHeight="1">
      <c r="A51" s="278">
        <v>7</v>
      </c>
      <c r="B51" s="288"/>
      <c r="C51" s="583"/>
      <c r="D51" s="584"/>
      <c r="E51" s="584"/>
      <c r="F51" s="584"/>
      <c r="G51" s="584"/>
      <c r="H51" s="584"/>
      <c r="I51" s="584"/>
      <c r="J51" s="584"/>
      <c r="K51" s="584"/>
      <c r="L51" s="585"/>
      <c r="M51" s="92"/>
      <c r="N51" s="290"/>
      <c r="O51" s="291"/>
    </row>
    <row r="52" spans="1:241" s="12" customFormat="1" ht="22.5" customHeight="1">
      <c r="A52" s="278">
        <v>7</v>
      </c>
      <c r="B52" s="288"/>
      <c r="C52" s="583"/>
      <c r="D52" s="584"/>
      <c r="E52" s="584"/>
      <c r="F52" s="584"/>
      <c r="G52" s="584"/>
      <c r="H52" s="584"/>
      <c r="I52" s="584"/>
      <c r="J52" s="584"/>
      <c r="K52" s="584"/>
      <c r="L52" s="585"/>
      <c r="M52" s="92"/>
      <c r="N52" s="290"/>
      <c r="O52" s="291"/>
    </row>
    <row r="53" spans="1:241" s="12" customFormat="1" ht="22.5" customHeight="1">
      <c r="A53" s="278">
        <v>7</v>
      </c>
      <c r="B53" s="288"/>
      <c r="C53" s="583"/>
      <c r="D53" s="584"/>
      <c r="E53" s="584"/>
      <c r="F53" s="584"/>
      <c r="G53" s="584"/>
      <c r="H53" s="584"/>
      <c r="I53" s="584"/>
      <c r="J53" s="584"/>
      <c r="K53" s="584"/>
      <c r="L53" s="585"/>
      <c r="M53" s="92"/>
      <c r="N53" s="290"/>
      <c r="O53" s="291"/>
    </row>
    <row r="54" spans="1:241" s="46" customFormat="1" ht="6.75" customHeight="1">
      <c r="A54" s="148">
        <v>7</v>
      </c>
      <c r="B54" s="70"/>
      <c r="C54" s="70"/>
      <c r="D54" s="70"/>
      <c r="E54" s="64"/>
      <c r="F54" s="64"/>
      <c r="G54" s="64"/>
      <c r="H54" s="64"/>
      <c r="I54" s="64"/>
      <c r="J54" s="70"/>
      <c r="K54" s="70"/>
      <c r="L54" s="71"/>
      <c r="M54" s="23"/>
      <c r="N54" s="42"/>
      <c r="O54" s="257"/>
    </row>
    <row r="55" spans="1:241" s="20" customFormat="1" ht="23.25" customHeight="1">
      <c r="A55" s="264">
        <v>7</v>
      </c>
      <c r="B55" s="586" t="str">
        <f>MPN!$B$63</f>
        <v xml:space="preserve">Each item should be justified according to the objectives of the project.  </v>
      </c>
      <c r="C55" s="586"/>
      <c r="D55" s="586"/>
      <c r="E55" s="586"/>
      <c r="F55" s="586"/>
      <c r="G55" s="586"/>
      <c r="H55" s="586"/>
      <c r="I55" s="586"/>
      <c r="J55" s="586"/>
      <c r="K55" s="586"/>
      <c r="L55" s="586"/>
      <c r="M55" s="586"/>
      <c r="N55" s="586"/>
      <c r="O55" s="148"/>
    </row>
    <row r="56" spans="1:241" ht="12.75" customHeight="1">
      <c r="A56" s="257"/>
      <c r="B56" s="152" t="str">
        <f>MPN!B64</f>
        <v>FAPESP,  OCTOBER 2013</v>
      </c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9"/>
      <c r="N56" s="20">
        <v>1</v>
      </c>
      <c r="O56" s="148"/>
    </row>
    <row r="57" spans="1:241">
      <c r="O57" s="287"/>
    </row>
    <row r="58" spans="1:241" ht="18">
      <c r="A58" s="258"/>
      <c r="B58" s="279" t="str">
        <f>B5</f>
        <v>MATERIALS AND SUPPLIES TO BE PURCHASED IN BRAZIL</v>
      </c>
      <c r="O58" s="287"/>
    </row>
    <row r="59" spans="1:241" ht="15.75" customHeight="1">
      <c r="A59" s="257"/>
      <c r="B59" s="546" t="str">
        <f>B12</f>
        <v>item</v>
      </c>
      <c r="C59" s="599" t="str">
        <f>C12</f>
        <v>description (please use only 1 row for each item)</v>
      </c>
      <c r="D59" s="600"/>
      <c r="E59" s="600"/>
      <c r="F59" s="600"/>
      <c r="G59" s="600"/>
      <c r="H59" s="600"/>
      <c r="I59" s="600"/>
      <c r="J59" s="600"/>
      <c r="K59" s="600"/>
      <c r="L59" s="601"/>
      <c r="M59" s="587" t="str">
        <f>M12</f>
        <v>cost of item</v>
      </c>
      <c r="N59" s="589" t="s">
        <v>1</v>
      </c>
      <c r="O59" s="287"/>
    </row>
    <row r="60" spans="1:241" s="20" customFormat="1" ht="15.75" customHeight="1">
      <c r="A60" s="263"/>
      <c r="B60" s="547"/>
      <c r="C60" s="602"/>
      <c r="D60" s="603"/>
      <c r="E60" s="603"/>
      <c r="F60" s="603"/>
      <c r="G60" s="603"/>
      <c r="H60" s="603"/>
      <c r="I60" s="603"/>
      <c r="J60" s="603"/>
      <c r="K60" s="603"/>
      <c r="L60" s="604"/>
      <c r="M60" s="588"/>
      <c r="N60" s="590"/>
      <c r="O60" s="256"/>
    </row>
    <row r="61" spans="1:241" s="12" customFormat="1" ht="22.5" customHeight="1">
      <c r="A61" s="278">
        <v>7</v>
      </c>
      <c r="B61" s="106"/>
      <c r="C61" s="583"/>
      <c r="D61" s="584"/>
      <c r="E61" s="584"/>
      <c r="F61" s="584"/>
      <c r="G61" s="584"/>
      <c r="H61" s="584"/>
      <c r="I61" s="584"/>
      <c r="J61" s="584"/>
      <c r="K61" s="584"/>
      <c r="L61" s="585"/>
      <c r="M61" s="92"/>
      <c r="N61" s="290"/>
      <c r="O61" s="291"/>
      <c r="IG61" s="292"/>
    </row>
    <row r="62" spans="1:241" s="12" customFormat="1" ht="22.5" customHeight="1">
      <c r="A62" s="278"/>
      <c r="B62" s="69"/>
      <c r="C62" s="583"/>
      <c r="D62" s="584"/>
      <c r="E62" s="584"/>
      <c r="F62" s="584"/>
      <c r="G62" s="584"/>
      <c r="H62" s="584"/>
      <c r="I62" s="584"/>
      <c r="J62" s="584"/>
      <c r="K62" s="584"/>
      <c r="L62" s="585"/>
      <c r="M62" s="92"/>
      <c r="N62" s="290"/>
      <c r="O62" s="291"/>
      <c r="IG62" s="292"/>
    </row>
    <row r="63" spans="1:241" s="12" customFormat="1" ht="22.5" customHeight="1">
      <c r="A63" s="278"/>
      <c r="B63" s="69"/>
      <c r="C63" s="583"/>
      <c r="D63" s="584"/>
      <c r="E63" s="584"/>
      <c r="F63" s="584"/>
      <c r="G63" s="584"/>
      <c r="H63" s="584"/>
      <c r="I63" s="584"/>
      <c r="J63" s="584"/>
      <c r="K63" s="584"/>
      <c r="L63" s="585"/>
      <c r="M63" s="92"/>
      <c r="N63" s="290"/>
      <c r="O63" s="291"/>
      <c r="IG63" s="292"/>
    </row>
    <row r="64" spans="1:241" s="12" customFormat="1" ht="22.5" customHeight="1">
      <c r="A64" s="278"/>
      <c r="B64" s="69"/>
      <c r="C64" s="583"/>
      <c r="D64" s="584"/>
      <c r="E64" s="584"/>
      <c r="F64" s="584"/>
      <c r="G64" s="584"/>
      <c r="H64" s="584"/>
      <c r="I64" s="584"/>
      <c r="J64" s="584"/>
      <c r="K64" s="584"/>
      <c r="L64" s="585"/>
      <c r="M64" s="92"/>
      <c r="N64" s="290"/>
      <c r="O64" s="291"/>
      <c r="IG64" s="292"/>
    </row>
    <row r="65" spans="1:241" s="12" customFormat="1" ht="22.5" customHeight="1">
      <c r="A65" s="278"/>
      <c r="B65" s="69"/>
      <c r="C65" s="583"/>
      <c r="D65" s="584"/>
      <c r="E65" s="584"/>
      <c r="F65" s="584"/>
      <c r="G65" s="584"/>
      <c r="H65" s="584"/>
      <c r="I65" s="584"/>
      <c r="J65" s="584"/>
      <c r="K65" s="584"/>
      <c r="L65" s="585"/>
      <c r="M65" s="92"/>
      <c r="N65" s="290"/>
      <c r="O65" s="291"/>
      <c r="IG65" s="292"/>
    </row>
    <row r="66" spans="1:241" s="12" customFormat="1" ht="22.5" customHeight="1">
      <c r="A66" s="278"/>
      <c r="B66" s="69"/>
      <c r="C66" s="583"/>
      <c r="D66" s="584"/>
      <c r="E66" s="584"/>
      <c r="F66" s="584"/>
      <c r="G66" s="584"/>
      <c r="H66" s="584"/>
      <c r="I66" s="584"/>
      <c r="J66" s="584"/>
      <c r="K66" s="584"/>
      <c r="L66" s="585"/>
      <c r="M66" s="92"/>
      <c r="N66" s="290"/>
      <c r="O66" s="291"/>
      <c r="IG66" s="292"/>
    </row>
    <row r="67" spans="1:241" s="12" customFormat="1" ht="22.5" customHeight="1">
      <c r="A67" s="278"/>
      <c r="B67" s="69"/>
      <c r="C67" s="583"/>
      <c r="D67" s="584"/>
      <c r="E67" s="584"/>
      <c r="F67" s="584"/>
      <c r="G67" s="584"/>
      <c r="H67" s="584"/>
      <c r="I67" s="584"/>
      <c r="J67" s="584"/>
      <c r="K67" s="584"/>
      <c r="L67" s="585"/>
      <c r="M67" s="92"/>
      <c r="N67" s="290"/>
      <c r="O67" s="291"/>
      <c r="IG67" s="292"/>
    </row>
    <row r="68" spans="1:241" s="12" customFormat="1" ht="22.5" customHeight="1">
      <c r="A68" s="278"/>
      <c r="B68" s="69"/>
      <c r="C68" s="583"/>
      <c r="D68" s="584"/>
      <c r="E68" s="584"/>
      <c r="F68" s="584"/>
      <c r="G68" s="584"/>
      <c r="H68" s="584"/>
      <c r="I68" s="584"/>
      <c r="J68" s="584"/>
      <c r="K68" s="584"/>
      <c r="L68" s="585"/>
      <c r="M68" s="92"/>
      <c r="N68" s="290"/>
      <c r="O68" s="291"/>
      <c r="IG68" s="292"/>
    </row>
    <row r="69" spans="1:241" s="12" customFormat="1" ht="22.5" customHeight="1">
      <c r="A69" s="278"/>
      <c r="B69" s="69"/>
      <c r="C69" s="583"/>
      <c r="D69" s="584"/>
      <c r="E69" s="584"/>
      <c r="F69" s="584"/>
      <c r="G69" s="584"/>
      <c r="H69" s="584"/>
      <c r="I69" s="584"/>
      <c r="J69" s="584"/>
      <c r="K69" s="584"/>
      <c r="L69" s="585"/>
      <c r="M69" s="92"/>
      <c r="N69" s="290"/>
      <c r="O69" s="291"/>
      <c r="IG69" s="292"/>
    </row>
    <row r="70" spans="1:241" s="12" customFormat="1" ht="22.5" customHeight="1">
      <c r="A70" s="278"/>
      <c r="B70" s="69"/>
      <c r="C70" s="583"/>
      <c r="D70" s="584"/>
      <c r="E70" s="584"/>
      <c r="F70" s="584"/>
      <c r="G70" s="584"/>
      <c r="H70" s="584"/>
      <c r="I70" s="584"/>
      <c r="J70" s="584"/>
      <c r="K70" s="584"/>
      <c r="L70" s="585"/>
      <c r="M70" s="92"/>
      <c r="N70" s="290"/>
      <c r="O70" s="291"/>
      <c r="IG70" s="292"/>
    </row>
    <row r="71" spans="1:241" s="12" customFormat="1" ht="22.5" customHeight="1">
      <c r="A71" s="278"/>
      <c r="B71" s="69"/>
      <c r="C71" s="583"/>
      <c r="D71" s="584"/>
      <c r="E71" s="584"/>
      <c r="F71" s="584"/>
      <c r="G71" s="584"/>
      <c r="H71" s="584"/>
      <c r="I71" s="584"/>
      <c r="J71" s="584"/>
      <c r="K71" s="584"/>
      <c r="L71" s="585"/>
      <c r="M71" s="92"/>
      <c r="N71" s="290"/>
      <c r="O71" s="291"/>
      <c r="IG71" s="292"/>
    </row>
    <row r="72" spans="1:241" s="12" customFormat="1" ht="22.5" customHeight="1">
      <c r="A72" s="278"/>
      <c r="B72" s="69"/>
      <c r="C72" s="583"/>
      <c r="D72" s="584"/>
      <c r="E72" s="584"/>
      <c r="F72" s="584"/>
      <c r="G72" s="584"/>
      <c r="H72" s="584"/>
      <c r="I72" s="584"/>
      <c r="J72" s="584"/>
      <c r="K72" s="584"/>
      <c r="L72" s="585"/>
      <c r="M72" s="92"/>
      <c r="N72" s="290"/>
      <c r="O72" s="291"/>
      <c r="IG72" s="292"/>
    </row>
    <row r="73" spans="1:241" s="12" customFormat="1" ht="22.5" customHeight="1">
      <c r="A73" s="278"/>
      <c r="B73" s="69"/>
      <c r="C73" s="583"/>
      <c r="D73" s="584"/>
      <c r="E73" s="584"/>
      <c r="F73" s="584"/>
      <c r="G73" s="584"/>
      <c r="H73" s="584"/>
      <c r="I73" s="584"/>
      <c r="J73" s="584"/>
      <c r="K73" s="584"/>
      <c r="L73" s="585"/>
      <c r="M73" s="92"/>
      <c r="N73" s="290"/>
      <c r="O73" s="291"/>
      <c r="IG73" s="292"/>
    </row>
    <row r="74" spans="1:241" s="12" customFormat="1" ht="22.5" customHeight="1">
      <c r="A74" s="278"/>
      <c r="B74" s="69"/>
      <c r="C74" s="583"/>
      <c r="D74" s="584"/>
      <c r="E74" s="584"/>
      <c r="F74" s="584"/>
      <c r="G74" s="584"/>
      <c r="H74" s="584"/>
      <c r="I74" s="584"/>
      <c r="J74" s="584"/>
      <c r="K74" s="584"/>
      <c r="L74" s="585"/>
      <c r="M74" s="92"/>
      <c r="N74" s="290"/>
      <c r="O74" s="291"/>
      <c r="IG74" s="292"/>
    </row>
    <row r="75" spans="1:241" s="12" customFormat="1" ht="22.5" customHeight="1">
      <c r="A75" s="278"/>
      <c r="B75" s="69"/>
      <c r="C75" s="583"/>
      <c r="D75" s="584"/>
      <c r="E75" s="584"/>
      <c r="F75" s="584"/>
      <c r="G75" s="584"/>
      <c r="H75" s="584"/>
      <c r="I75" s="584"/>
      <c r="J75" s="584"/>
      <c r="K75" s="584"/>
      <c r="L75" s="585"/>
      <c r="M75" s="92"/>
      <c r="N75" s="290"/>
      <c r="O75" s="291"/>
    </row>
    <row r="76" spans="1:241" s="12" customFormat="1" ht="22.5" customHeight="1">
      <c r="A76" s="278"/>
      <c r="B76" s="69"/>
      <c r="C76" s="583"/>
      <c r="D76" s="584"/>
      <c r="E76" s="584"/>
      <c r="F76" s="584"/>
      <c r="G76" s="584"/>
      <c r="H76" s="584"/>
      <c r="I76" s="584"/>
      <c r="J76" s="584"/>
      <c r="K76" s="584"/>
      <c r="L76" s="585"/>
      <c r="M76" s="92"/>
      <c r="N76" s="290"/>
      <c r="O76" s="291"/>
    </row>
    <row r="77" spans="1:241" s="12" customFormat="1" ht="22.5" customHeight="1">
      <c r="A77" s="278"/>
      <c r="B77" s="69"/>
      <c r="C77" s="583"/>
      <c r="D77" s="584"/>
      <c r="E77" s="584"/>
      <c r="F77" s="584"/>
      <c r="G77" s="584"/>
      <c r="H77" s="584"/>
      <c r="I77" s="584"/>
      <c r="J77" s="584"/>
      <c r="K77" s="584"/>
      <c r="L77" s="585"/>
      <c r="M77" s="92"/>
      <c r="N77" s="290"/>
      <c r="O77" s="291"/>
    </row>
    <row r="78" spans="1:241" s="12" customFormat="1" ht="22.5" customHeight="1">
      <c r="A78" s="278"/>
      <c r="B78" s="69"/>
      <c r="C78" s="583"/>
      <c r="D78" s="584"/>
      <c r="E78" s="584"/>
      <c r="F78" s="584"/>
      <c r="G78" s="584"/>
      <c r="H78" s="584"/>
      <c r="I78" s="584"/>
      <c r="J78" s="584"/>
      <c r="K78" s="584"/>
      <c r="L78" s="585"/>
      <c r="M78" s="92"/>
      <c r="N78" s="290"/>
      <c r="O78" s="291"/>
    </row>
    <row r="79" spans="1:241" s="12" customFormat="1" ht="22.5" customHeight="1">
      <c r="A79" s="278"/>
      <c r="B79" s="69"/>
      <c r="C79" s="583"/>
      <c r="D79" s="584"/>
      <c r="E79" s="584"/>
      <c r="F79" s="584"/>
      <c r="G79" s="584"/>
      <c r="H79" s="584"/>
      <c r="I79" s="584"/>
      <c r="J79" s="584"/>
      <c r="K79" s="584"/>
      <c r="L79" s="585"/>
      <c r="M79" s="92"/>
      <c r="N79" s="290"/>
      <c r="O79" s="291"/>
    </row>
    <row r="80" spans="1:241" s="12" customFormat="1" ht="22.5" customHeight="1">
      <c r="A80" s="278"/>
      <c r="B80" s="69"/>
      <c r="C80" s="583"/>
      <c r="D80" s="584"/>
      <c r="E80" s="584"/>
      <c r="F80" s="584"/>
      <c r="G80" s="584"/>
      <c r="H80" s="584"/>
      <c r="I80" s="584"/>
      <c r="J80" s="584"/>
      <c r="K80" s="584"/>
      <c r="L80" s="585"/>
      <c r="M80" s="92"/>
      <c r="N80" s="290"/>
      <c r="O80" s="291"/>
    </row>
    <row r="81" spans="1:241" s="12" customFormat="1" ht="22.5" customHeight="1">
      <c r="A81" s="278"/>
      <c r="B81" s="69"/>
      <c r="C81" s="583"/>
      <c r="D81" s="584"/>
      <c r="E81" s="584"/>
      <c r="F81" s="584"/>
      <c r="G81" s="584"/>
      <c r="H81" s="584"/>
      <c r="I81" s="584"/>
      <c r="J81" s="584"/>
      <c r="K81" s="584"/>
      <c r="L81" s="585"/>
      <c r="M81" s="92"/>
      <c r="N81" s="290"/>
      <c r="O81" s="291"/>
    </row>
    <row r="82" spans="1:241" s="12" customFormat="1" ht="22.5" customHeight="1">
      <c r="A82" s="278"/>
      <c r="B82" s="69"/>
      <c r="C82" s="583"/>
      <c r="D82" s="584"/>
      <c r="E82" s="584"/>
      <c r="F82" s="584"/>
      <c r="G82" s="584"/>
      <c r="H82" s="584"/>
      <c r="I82" s="584"/>
      <c r="J82" s="584"/>
      <c r="K82" s="584"/>
      <c r="L82" s="585"/>
      <c r="M82" s="92"/>
      <c r="N82" s="290"/>
      <c r="O82" s="291"/>
    </row>
    <row r="83" spans="1:241" s="12" customFormat="1" ht="22.5" customHeight="1">
      <c r="A83" s="278"/>
      <c r="B83" s="69"/>
      <c r="C83" s="583"/>
      <c r="D83" s="584"/>
      <c r="E83" s="584"/>
      <c r="F83" s="584"/>
      <c r="G83" s="584"/>
      <c r="H83" s="584"/>
      <c r="I83" s="584"/>
      <c r="J83" s="584"/>
      <c r="K83" s="584"/>
      <c r="L83" s="585"/>
      <c r="M83" s="92"/>
      <c r="N83" s="290"/>
      <c r="O83" s="291"/>
    </row>
    <row r="84" spans="1:241" s="12" customFormat="1" ht="22.5" customHeight="1">
      <c r="A84" s="278"/>
      <c r="B84" s="69"/>
      <c r="C84" s="583"/>
      <c r="D84" s="584"/>
      <c r="E84" s="584"/>
      <c r="F84" s="584"/>
      <c r="G84" s="584"/>
      <c r="H84" s="584"/>
      <c r="I84" s="584"/>
      <c r="J84" s="584"/>
      <c r="K84" s="584"/>
      <c r="L84" s="585"/>
      <c r="M84" s="92"/>
      <c r="N84" s="290"/>
      <c r="O84" s="291"/>
    </row>
    <row r="85" spans="1:241" s="12" customFormat="1" ht="22.5" customHeight="1">
      <c r="A85" s="278"/>
      <c r="B85" s="69"/>
      <c r="C85" s="583"/>
      <c r="D85" s="584"/>
      <c r="E85" s="584"/>
      <c r="F85" s="584"/>
      <c r="G85" s="584"/>
      <c r="H85" s="584"/>
      <c r="I85" s="584"/>
      <c r="J85" s="584"/>
      <c r="K85" s="584"/>
      <c r="L85" s="585"/>
      <c r="M85" s="92"/>
      <c r="N85" s="290"/>
      <c r="O85" s="291"/>
    </row>
    <row r="86" spans="1:241" s="12" customFormat="1" ht="22.5" customHeight="1">
      <c r="A86" s="278"/>
      <c r="B86" s="69"/>
      <c r="C86" s="583"/>
      <c r="D86" s="584"/>
      <c r="E86" s="584"/>
      <c r="F86" s="584"/>
      <c r="G86" s="584"/>
      <c r="H86" s="584"/>
      <c r="I86" s="584"/>
      <c r="J86" s="584"/>
      <c r="K86" s="584"/>
      <c r="L86" s="585"/>
      <c r="M86" s="92"/>
      <c r="N86" s="290"/>
      <c r="O86" s="291"/>
    </row>
    <row r="87" spans="1:241" s="12" customFormat="1" ht="22.5" customHeight="1">
      <c r="A87" s="278"/>
      <c r="B87" s="69"/>
      <c r="C87" s="583"/>
      <c r="D87" s="584"/>
      <c r="E87" s="584"/>
      <c r="F87" s="584"/>
      <c r="G87" s="584"/>
      <c r="H87" s="584"/>
      <c r="I87" s="584"/>
      <c r="J87" s="584"/>
      <c r="K87" s="584"/>
      <c r="L87" s="585"/>
      <c r="M87" s="92"/>
      <c r="N87" s="290"/>
      <c r="O87" s="291"/>
    </row>
    <row r="88" spans="1:241" s="12" customFormat="1" ht="22.5" customHeight="1">
      <c r="A88" s="278"/>
      <c r="B88" s="106"/>
      <c r="C88" s="583"/>
      <c r="D88" s="584"/>
      <c r="E88" s="584"/>
      <c r="F88" s="584"/>
      <c r="G88" s="584"/>
      <c r="H88" s="584"/>
      <c r="I88" s="584"/>
      <c r="J88" s="584"/>
      <c r="K88" s="584"/>
      <c r="L88" s="585"/>
      <c r="M88" s="92"/>
      <c r="N88" s="290"/>
      <c r="O88" s="291"/>
      <c r="IG88" s="292"/>
    </row>
    <row r="89" spans="1:241" s="12" customFormat="1" ht="22.5" customHeight="1">
      <c r="A89" s="278"/>
      <c r="B89" s="69"/>
      <c r="C89" s="583"/>
      <c r="D89" s="584"/>
      <c r="E89" s="584"/>
      <c r="F89" s="584"/>
      <c r="G89" s="584"/>
      <c r="H89" s="584"/>
      <c r="I89" s="584"/>
      <c r="J89" s="584"/>
      <c r="K89" s="584"/>
      <c r="L89" s="585"/>
      <c r="M89" s="92"/>
      <c r="N89" s="290"/>
      <c r="O89" s="291"/>
      <c r="IG89" s="292"/>
    </row>
    <row r="90" spans="1:241" s="12" customFormat="1" ht="22.5" customHeight="1">
      <c r="A90" s="278"/>
      <c r="B90" s="69"/>
      <c r="C90" s="583"/>
      <c r="D90" s="584"/>
      <c r="E90" s="584"/>
      <c r="F90" s="584"/>
      <c r="G90" s="584"/>
      <c r="H90" s="584"/>
      <c r="I90" s="584"/>
      <c r="J90" s="584"/>
      <c r="K90" s="584"/>
      <c r="L90" s="585"/>
      <c r="M90" s="92"/>
      <c r="N90" s="290"/>
      <c r="O90" s="291"/>
      <c r="IG90" s="292"/>
    </row>
    <row r="91" spans="1:241" s="12" customFormat="1" ht="22.5" customHeight="1">
      <c r="A91" s="278"/>
      <c r="B91" s="69"/>
      <c r="C91" s="583"/>
      <c r="D91" s="584"/>
      <c r="E91" s="584"/>
      <c r="F91" s="584"/>
      <c r="G91" s="584"/>
      <c r="H91" s="584"/>
      <c r="I91" s="584"/>
      <c r="J91" s="584"/>
      <c r="K91" s="584"/>
      <c r="L91" s="585"/>
      <c r="M91" s="92"/>
      <c r="N91" s="290"/>
      <c r="O91" s="291"/>
    </row>
    <row r="92" spans="1:241" s="12" customFormat="1" ht="22.5" customHeight="1">
      <c r="A92" s="278"/>
      <c r="B92" s="69"/>
      <c r="C92" s="583"/>
      <c r="D92" s="584"/>
      <c r="E92" s="584"/>
      <c r="F92" s="584"/>
      <c r="G92" s="584"/>
      <c r="H92" s="584"/>
      <c r="I92" s="584"/>
      <c r="J92" s="584"/>
      <c r="K92" s="584"/>
      <c r="L92" s="585"/>
      <c r="M92" s="92"/>
      <c r="N92" s="290"/>
      <c r="O92" s="291"/>
    </row>
    <row r="93" spans="1:241" s="12" customFormat="1" ht="22.5" customHeight="1">
      <c r="A93" s="278"/>
      <c r="B93" s="69"/>
      <c r="C93" s="583"/>
      <c r="D93" s="584"/>
      <c r="E93" s="584"/>
      <c r="F93" s="584"/>
      <c r="G93" s="584"/>
      <c r="H93" s="584"/>
      <c r="I93" s="584"/>
      <c r="J93" s="584"/>
      <c r="K93" s="584"/>
      <c r="L93" s="585"/>
      <c r="M93" s="92"/>
      <c r="N93" s="290"/>
      <c r="O93" s="291"/>
    </row>
    <row r="94" spans="1:241" s="12" customFormat="1" ht="22.5" customHeight="1">
      <c r="A94" s="278"/>
      <c r="B94" s="69"/>
      <c r="C94" s="583"/>
      <c r="D94" s="584"/>
      <c r="E94" s="584"/>
      <c r="F94" s="584"/>
      <c r="G94" s="584"/>
      <c r="H94" s="584"/>
      <c r="I94" s="584"/>
      <c r="J94" s="584"/>
      <c r="K94" s="584"/>
      <c r="L94" s="585"/>
      <c r="M94" s="92"/>
      <c r="N94" s="290"/>
      <c r="O94" s="291"/>
    </row>
    <row r="95" spans="1:241" s="12" customFormat="1" ht="22.5" customHeight="1">
      <c r="A95" s="278"/>
      <c r="B95" s="69"/>
      <c r="C95" s="583"/>
      <c r="D95" s="584"/>
      <c r="E95" s="584"/>
      <c r="F95" s="584"/>
      <c r="G95" s="584"/>
      <c r="H95" s="584"/>
      <c r="I95" s="584"/>
      <c r="J95" s="584"/>
      <c r="K95" s="584"/>
      <c r="L95" s="585"/>
      <c r="M95" s="92"/>
      <c r="N95" s="290"/>
      <c r="O95" s="291"/>
    </row>
    <row r="96" spans="1:241" s="12" customFormat="1" ht="22.5" customHeight="1">
      <c r="A96" s="278"/>
      <c r="B96" s="69"/>
      <c r="C96" s="583"/>
      <c r="D96" s="584"/>
      <c r="E96" s="584"/>
      <c r="F96" s="584"/>
      <c r="G96" s="584"/>
      <c r="H96" s="584"/>
      <c r="I96" s="584"/>
      <c r="J96" s="584"/>
      <c r="K96" s="584"/>
      <c r="L96" s="585"/>
      <c r="M96" s="92"/>
      <c r="N96" s="290"/>
      <c r="O96" s="291"/>
    </row>
    <row r="97" spans="1:15" s="12" customFormat="1" ht="22.5" customHeight="1">
      <c r="A97" s="278"/>
      <c r="B97" s="69"/>
      <c r="C97" s="583"/>
      <c r="D97" s="584"/>
      <c r="E97" s="584"/>
      <c r="F97" s="584"/>
      <c r="G97" s="584"/>
      <c r="H97" s="584"/>
      <c r="I97" s="584"/>
      <c r="J97" s="584"/>
      <c r="K97" s="584"/>
      <c r="L97" s="585"/>
      <c r="M97" s="92"/>
      <c r="N97" s="290"/>
      <c r="O97" s="291"/>
    </row>
    <row r="98" spans="1:15" s="12" customFormat="1" ht="22.5" customHeight="1">
      <c r="A98" s="278"/>
      <c r="B98" s="69"/>
      <c r="C98" s="583"/>
      <c r="D98" s="584"/>
      <c r="E98" s="584"/>
      <c r="F98" s="584"/>
      <c r="G98" s="584"/>
      <c r="H98" s="584"/>
      <c r="I98" s="584"/>
      <c r="J98" s="584"/>
      <c r="K98" s="584"/>
      <c r="L98" s="585"/>
      <c r="M98" s="92"/>
      <c r="N98" s="290"/>
      <c r="O98" s="291"/>
    </row>
    <row r="99" spans="1:15" s="12" customFormat="1" ht="22.5" customHeight="1">
      <c r="A99" s="278"/>
      <c r="B99" s="69"/>
      <c r="C99" s="583"/>
      <c r="D99" s="584"/>
      <c r="E99" s="584"/>
      <c r="F99" s="584"/>
      <c r="G99" s="584"/>
      <c r="H99" s="584"/>
      <c r="I99" s="584"/>
      <c r="J99" s="584"/>
      <c r="K99" s="584"/>
      <c r="L99" s="585"/>
      <c r="M99" s="92"/>
      <c r="N99" s="290"/>
      <c r="O99" s="291"/>
    </row>
    <row r="100" spans="1:15" s="12" customFormat="1" ht="22.5" customHeight="1">
      <c r="A100" s="278"/>
      <c r="B100" s="69"/>
      <c r="C100" s="583"/>
      <c r="D100" s="584"/>
      <c r="E100" s="584"/>
      <c r="F100" s="584"/>
      <c r="G100" s="584"/>
      <c r="H100" s="584"/>
      <c r="I100" s="584"/>
      <c r="J100" s="584"/>
      <c r="K100" s="584"/>
      <c r="L100" s="585"/>
      <c r="M100" s="92"/>
      <c r="N100" s="290"/>
      <c r="O100" s="291"/>
    </row>
    <row r="101" spans="1:15" s="12" customFormat="1" ht="22.5" customHeight="1">
      <c r="A101" s="278"/>
      <c r="B101" s="69"/>
      <c r="C101" s="583"/>
      <c r="D101" s="584"/>
      <c r="E101" s="584"/>
      <c r="F101" s="584"/>
      <c r="G101" s="584"/>
      <c r="H101" s="584"/>
      <c r="I101" s="584"/>
      <c r="J101" s="584"/>
      <c r="K101" s="584"/>
      <c r="L101" s="585"/>
      <c r="M101" s="92"/>
      <c r="N101" s="290"/>
      <c r="O101" s="291"/>
    </row>
    <row r="102" spans="1:15" s="46" customFormat="1" ht="6" customHeight="1">
      <c r="A102" s="148"/>
      <c r="B102" s="70"/>
      <c r="C102" s="70"/>
      <c r="D102" s="70"/>
      <c r="E102" s="64"/>
      <c r="F102" s="64"/>
      <c r="G102" s="64"/>
      <c r="H102" s="64"/>
      <c r="I102" s="64"/>
      <c r="J102" s="70"/>
      <c r="K102" s="70"/>
      <c r="L102" s="71"/>
      <c r="M102" s="23"/>
      <c r="N102" s="42"/>
      <c r="O102" s="257"/>
    </row>
    <row r="103" spans="1:15" s="20" customFormat="1" ht="23.25" customHeight="1">
      <c r="A103" s="264"/>
      <c r="B103" s="586" t="str">
        <f>B55</f>
        <v xml:space="preserve">Each item should be justified according to the objectives of the project.  </v>
      </c>
      <c r="C103" s="586"/>
      <c r="D103" s="586"/>
      <c r="E103" s="586"/>
      <c r="F103" s="586"/>
      <c r="G103" s="586"/>
      <c r="H103" s="586"/>
      <c r="I103" s="586"/>
      <c r="J103" s="586"/>
      <c r="K103" s="586"/>
      <c r="L103" s="586"/>
      <c r="M103" s="586"/>
      <c r="N103" s="586"/>
      <c r="O103" s="605"/>
    </row>
    <row r="104" spans="1:15" ht="12.75" customHeight="1">
      <c r="A104" s="257"/>
      <c r="B104" s="152" t="str">
        <f>B56</f>
        <v>FAPESP,  OCTOBER 2013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9"/>
      <c r="N104" s="20">
        <v>2</v>
      </c>
      <c r="O104" s="605"/>
    </row>
    <row r="105" spans="1:15">
      <c r="O105" s="148"/>
    </row>
    <row r="106" spans="1:15" ht="18">
      <c r="B106" s="279" t="str">
        <f>B58</f>
        <v>MATERIALS AND SUPPLIES TO BE PURCHASED IN BRAZIL</v>
      </c>
    </row>
    <row r="107" spans="1:15">
      <c r="B107" s="593" t="str">
        <f>B59</f>
        <v>item</v>
      </c>
      <c r="C107" s="592" t="str">
        <f>C59</f>
        <v>description (please use only 1 row for each item)</v>
      </c>
      <c r="D107" s="594"/>
      <c r="E107" s="594"/>
      <c r="F107" s="594"/>
      <c r="G107" s="594"/>
      <c r="H107" s="594"/>
      <c r="I107" s="594"/>
      <c r="J107" s="594"/>
      <c r="K107" s="594"/>
      <c r="L107" s="594"/>
      <c r="M107" s="595" t="str">
        <f>M59</f>
        <v>cost of item</v>
      </c>
      <c r="N107" s="597" t="s">
        <v>1</v>
      </c>
    </row>
    <row r="108" spans="1:15">
      <c r="B108" s="593"/>
      <c r="C108" s="594"/>
      <c r="D108" s="594"/>
      <c r="E108" s="594"/>
      <c r="F108" s="594"/>
      <c r="G108" s="594"/>
      <c r="H108" s="594"/>
      <c r="I108" s="594"/>
      <c r="J108" s="594"/>
      <c r="K108" s="594"/>
      <c r="L108" s="594"/>
      <c r="M108" s="596"/>
      <c r="N108" s="598"/>
    </row>
    <row r="109" spans="1:15" s="12" customFormat="1" ht="22.5" customHeight="1">
      <c r="A109" s="273"/>
      <c r="B109" s="106"/>
      <c r="C109" s="583"/>
      <c r="D109" s="584"/>
      <c r="E109" s="584"/>
      <c r="F109" s="584"/>
      <c r="G109" s="584"/>
      <c r="H109" s="584"/>
      <c r="I109" s="584"/>
      <c r="J109" s="584"/>
      <c r="K109" s="584"/>
      <c r="L109" s="585"/>
      <c r="M109" s="92"/>
      <c r="N109" s="290"/>
      <c r="O109" s="273"/>
    </row>
    <row r="110" spans="1:15" s="12" customFormat="1" ht="22.5" customHeight="1">
      <c r="A110" s="273"/>
      <c r="B110" s="69"/>
      <c r="C110" s="583"/>
      <c r="D110" s="584"/>
      <c r="E110" s="584"/>
      <c r="F110" s="584"/>
      <c r="G110" s="584"/>
      <c r="H110" s="584"/>
      <c r="I110" s="584"/>
      <c r="J110" s="584"/>
      <c r="K110" s="584"/>
      <c r="L110" s="585"/>
      <c r="M110" s="92"/>
      <c r="N110" s="290"/>
      <c r="O110" s="273"/>
    </row>
    <row r="111" spans="1:15" s="12" customFormat="1" ht="22.5" customHeight="1">
      <c r="A111" s="273"/>
      <c r="B111" s="69"/>
      <c r="C111" s="583"/>
      <c r="D111" s="584"/>
      <c r="E111" s="584"/>
      <c r="F111" s="584"/>
      <c r="G111" s="584"/>
      <c r="H111" s="584"/>
      <c r="I111" s="584"/>
      <c r="J111" s="584"/>
      <c r="K111" s="584"/>
      <c r="L111" s="585"/>
      <c r="M111" s="92"/>
      <c r="N111" s="290"/>
      <c r="O111" s="273"/>
    </row>
    <row r="112" spans="1:15" s="12" customFormat="1" ht="22.5" customHeight="1">
      <c r="A112" s="273"/>
      <c r="B112" s="69"/>
      <c r="C112" s="583"/>
      <c r="D112" s="584"/>
      <c r="E112" s="584"/>
      <c r="F112" s="584"/>
      <c r="G112" s="584"/>
      <c r="H112" s="584"/>
      <c r="I112" s="584"/>
      <c r="J112" s="584"/>
      <c r="K112" s="584"/>
      <c r="L112" s="585"/>
      <c r="M112" s="92"/>
      <c r="N112" s="290"/>
      <c r="O112" s="273"/>
    </row>
    <row r="113" spans="1:15" s="12" customFormat="1" ht="22.5" customHeight="1">
      <c r="A113" s="273"/>
      <c r="B113" s="69"/>
      <c r="C113" s="583"/>
      <c r="D113" s="584"/>
      <c r="E113" s="584"/>
      <c r="F113" s="584"/>
      <c r="G113" s="584"/>
      <c r="H113" s="584"/>
      <c r="I113" s="584"/>
      <c r="J113" s="584"/>
      <c r="K113" s="584"/>
      <c r="L113" s="585"/>
      <c r="M113" s="92"/>
      <c r="N113" s="290"/>
      <c r="O113" s="273"/>
    </row>
    <row r="114" spans="1:15" s="12" customFormat="1" ht="22.5" customHeight="1">
      <c r="A114" s="273"/>
      <c r="B114" s="69"/>
      <c r="C114" s="583"/>
      <c r="D114" s="584"/>
      <c r="E114" s="584"/>
      <c r="F114" s="584"/>
      <c r="G114" s="584"/>
      <c r="H114" s="584"/>
      <c r="I114" s="584"/>
      <c r="J114" s="584"/>
      <c r="K114" s="584"/>
      <c r="L114" s="585"/>
      <c r="M114" s="92"/>
      <c r="N114" s="290"/>
      <c r="O114" s="273"/>
    </row>
    <row r="115" spans="1:15" s="12" customFormat="1" ht="22.5" customHeight="1">
      <c r="A115" s="273"/>
      <c r="B115" s="69"/>
      <c r="C115" s="583"/>
      <c r="D115" s="584"/>
      <c r="E115" s="584"/>
      <c r="F115" s="584"/>
      <c r="G115" s="584"/>
      <c r="H115" s="584"/>
      <c r="I115" s="584"/>
      <c r="J115" s="584"/>
      <c r="K115" s="584"/>
      <c r="L115" s="585"/>
      <c r="M115" s="92"/>
      <c r="N115" s="290"/>
      <c r="O115" s="273"/>
    </row>
    <row r="116" spans="1:15" s="12" customFormat="1" ht="22.5" customHeight="1">
      <c r="A116" s="273"/>
      <c r="B116" s="69"/>
      <c r="C116" s="583"/>
      <c r="D116" s="584"/>
      <c r="E116" s="584"/>
      <c r="F116" s="584"/>
      <c r="G116" s="584"/>
      <c r="H116" s="584"/>
      <c r="I116" s="584"/>
      <c r="J116" s="584"/>
      <c r="K116" s="584"/>
      <c r="L116" s="585"/>
      <c r="M116" s="92"/>
      <c r="N116" s="290"/>
      <c r="O116" s="273"/>
    </row>
    <row r="117" spans="1:15" s="12" customFormat="1" ht="22.5" customHeight="1">
      <c r="A117" s="273"/>
      <c r="B117" s="69"/>
      <c r="C117" s="583"/>
      <c r="D117" s="584"/>
      <c r="E117" s="584"/>
      <c r="F117" s="584"/>
      <c r="G117" s="584"/>
      <c r="H117" s="584"/>
      <c r="I117" s="584"/>
      <c r="J117" s="584"/>
      <c r="K117" s="584"/>
      <c r="L117" s="585"/>
      <c r="M117" s="92"/>
      <c r="N117" s="290"/>
      <c r="O117" s="273"/>
    </row>
    <row r="118" spans="1:15" s="12" customFormat="1" ht="22.5" customHeight="1">
      <c r="A118" s="273"/>
      <c r="B118" s="69"/>
      <c r="C118" s="583"/>
      <c r="D118" s="584"/>
      <c r="E118" s="584"/>
      <c r="F118" s="584"/>
      <c r="G118" s="584"/>
      <c r="H118" s="584"/>
      <c r="I118" s="584"/>
      <c r="J118" s="584"/>
      <c r="K118" s="584"/>
      <c r="L118" s="585"/>
      <c r="M118" s="92"/>
      <c r="N118" s="290"/>
      <c r="O118" s="273"/>
    </row>
    <row r="119" spans="1:15" s="12" customFormat="1" ht="22.5" customHeight="1">
      <c r="A119" s="273"/>
      <c r="B119" s="69"/>
      <c r="C119" s="583"/>
      <c r="D119" s="584"/>
      <c r="E119" s="584"/>
      <c r="F119" s="584"/>
      <c r="G119" s="584"/>
      <c r="H119" s="584"/>
      <c r="I119" s="584"/>
      <c r="J119" s="584"/>
      <c r="K119" s="584"/>
      <c r="L119" s="585"/>
      <c r="M119" s="92"/>
      <c r="N119" s="290"/>
      <c r="O119" s="273"/>
    </row>
    <row r="120" spans="1:15" s="12" customFormat="1" ht="22.5" customHeight="1">
      <c r="A120" s="273"/>
      <c r="B120" s="69"/>
      <c r="C120" s="583"/>
      <c r="D120" s="584"/>
      <c r="E120" s="584"/>
      <c r="F120" s="584"/>
      <c r="G120" s="584"/>
      <c r="H120" s="584"/>
      <c r="I120" s="584"/>
      <c r="J120" s="584"/>
      <c r="K120" s="584"/>
      <c r="L120" s="585"/>
      <c r="M120" s="92"/>
      <c r="N120" s="290"/>
      <c r="O120" s="273"/>
    </row>
    <row r="121" spans="1:15" s="12" customFormat="1" ht="22.5" customHeight="1">
      <c r="A121" s="273"/>
      <c r="B121" s="69"/>
      <c r="C121" s="583"/>
      <c r="D121" s="584"/>
      <c r="E121" s="584"/>
      <c r="F121" s="584"/>
      <c r="G121" s="584"/>
      <c r="H121" s="584"/>
      <c r="I121" s="584"/>
      <c r="J121" s="584"/>
      <c r="K121" s="584"/>
      <c r="L121" s="585"/>
      <c r="M121" s="92"/>
      <c r="N121" s="290"/>
      <c r="O121" s="273"/>
    </row>
    <row r="122" spans="1:15" s="12" customFormat="1" ht="22.5" customHeight="1">
      <c r="A122" s="273"/>
      <c r="B122" s="69"/>
      <c r="C122" s="583"/>
      <c r="D122" s="584"/>
      <c r="E122" s="584"/>
      <c r="F122" s="584"/>
      <c r="G122" s="584"/>
      <c r="H122" s="584"/>
      <c r="I122" s="584"/>
      <c r="J122" s="584"/>
      <c r="K122" s="584"/>
      <c r="L122" s="585"/>
      <c r="M122" s="92"/>
      <c r="N122" s="290"/>
      <c r="O122" s="273"/>
    </row>
    <row r="123" spans="1:15" s="12" customFormat="1" ht="22.5" customHeight="1">
      <c r="A123" s="273"/>
      <c r="B123" s="69"/>
      <c r="C123" s="583"/>
      <c r="D123" s="584"/>
      <c r="E123" s="584"/>
      <c r="F123" s="584"/>
      <c r="G123" s="584"/>
      <c r="H123" s="584"/>
      <c r="I123" s="584"/>
      <c r="J123" s="584"/>
      <c r="K123" s="584"/>
      <c r="L123" s="585"/>
      <c r="M123" s="92"/>
      <c r="N123" s="290"/>
      <c r="O123" s="273"/>
    </row>
    <row r="124" spans="1:15" s="12" customFormat="1" ht="22.5" customHeight="1">
      <c r="A124" s="273"/>
      <c r="B124" s="69"/>
      <c r="C124" s="583"/>
      <c r="D124" s="584"/>
      <c r="E124" s="584"/>
      <c r="F124" s="584"/>
      <c r="G124" s="584"/>
      <c r="H124" s="584"/>
      <c r="I124" s="584"/>
      <c r="J124" s="584"/>
      <c r="K124" s="584"/>
      <c r="L124" s="585"/>
      <c r="M124" s="92"/>
      <c r="N124" s="290"/>
      <c r="O124" s="273"/>
    </row>
    <row r="125" spans="1:15" s="12" customFormat="1" ht="22.5" customHeight="1">
      <c r="A125" s="273"/>
      <c r="B125" s="69"/>
      <c r="C125" s="583"/>
      <c r="D125" s="584"/>
      <c r="E125" s="584"/>
      <c r="F125" s="584"/>
      <c r="G125" s="584"/>
      <c r="H125" s="584"/>
      <c r="I125" s="584"/>
      <c r="J125" s="584"/>
      <c r="K125" s="584"/>
      <c r="L125" s="585"/>
      <c r="M125" s="92"/>
      <c r="N125" s="290"/>
      <c r="O125" s="273"/>
    </row>
    <row r="126" spans="1:15" s="12" customFormat="1" ht="22.5" customHeight="1">
      <c r="A126" s="273"/>
      <c r="B126" s="69"/>
      <c r="C126" s="583"/>
      <c r="D126" s="584"/>
      <c r="E126" s="584"/>
      <c r="F126" s="584"/>
      <c r="G126" s="584"/>
      <c r="H126" s="584"/>
      <c r="I126" s="584"/>
      <c r="J126" s="584"/>
      <c r="K126" s="584"/>
      <c r="L126" s="585"/>
      <c r="M126" s="92"/>
      <c r="N126" s="290"/>
      <c r="O126" s="273"/>
    </row>
    <row r="127" spans="1:15" s="12" customFormat="1" ht="22.5" customHeight="1">
      <c r="A127" s="273"/>
      <c r="B127" s="69"/>
      <c r="C127" s="583"/>
      <c r="D127" s="584"/>
      <c r="E127" s="584"/>
      <c r="F127" s="584"/>
      <c r="G127" s="584"/>
      <c r="H127" s="584"/>
      <c r="I127" s="584"/>
      <c r="J127" s="584"/>
      <c r="K127" s="584"/>
      <c r="L127" s="585"/>
      <c r="M127" s="92"/>
      <c r="N127" s="290"/>
      <c r="O127" s="273"/>
    </row>
    <row r="128" spans="1:15" s="12" customFormat="1" ht="22.5" customHeight="1">
      <c r="A128" s="273"/>
      <c r="B128" s="69"/>
      <c r="C128" s="583"/>
      <c r="D128" s="584"/>
      <c r="E128" s="584"/>
      <c r="F128" s="584"/>
      <c r="G128" s="584"/>
      <c r="H128" s="584"/>
      <c r="I128" s="584"/>
      <c r="J128" s="584"/>
      <c r="K128" s="584"/>
      <c r="L128" s="585"/>
      <c r="M128" s="92"/>
      <c r="N128" s="290"/>
      <c r="O128" s="273"/>
    </row>
    <row r="129" spans="1:15" s="12" customFormat="1" ht="22.5" customHeight="1">
      <c r="A129" s="273"/>
      <c r="B129" s="69"/>
      <c r="C129" s="583"/>
      <c r="D129" s="584"/>
      <c r="E129" s="584"/>
      <c r="F129" s="584"/>
      <c r="G129" s="584"/>
      <c r="H129" s="584"/>
      <c r="I129" s="584"/>
      <c r="J129" s="584"/>
      <c r="K129" s="584"/>
      <c r="L129" s="585"/>
      <c r="M129" s="92"/>
      <c r="N129" s="290"/>
      <c r="O129" s="273"/>
    </row>
    <row r="130" spans="1:15" s="12" customFormat="1" ht="22.5" customHeight="1">
      <c r="A130" s="273"/>
      <c r="B130" s="69"/>
      <c r="C130" s="583"/>
      <c r="D130" s="584"/>
      <c r="E130" s="584"/>
      <c r="F130" s="584"/>
      <c r="G130" s="584"/>
      <c r="H130" s="584"/>
      <c r="I130" s="584"/>
      <c r="J130" s="584"/>
      <c r="K130" s="584"/>
      <c r="L130" s="585"/>
      <c r="M130" s="92"/>
      <c r="N130" s="290"/>
      <c r="O130" s="273"/>
    </row>
    <row r="131" spans="1:15" s="12" customFormat="1" ht="22.5" customHeight="1">
      <c r="A131" s="273"/>
      <c r="B131" s="69"/>
      <c r="C131" s="583"/>
      <c r="D131" s="584"/>
      <c r="E131" s="584"/>
      <c r="F131" s="584"/>
      <c r="G131" s="584"/>
      <c r="H131" s="584"/>
      <c r="I131" s="584"/>
      <c r="J131" s="584"/>
      <c r="K131" s="584"/>
      <c r="L131" s="585"/>
      <c r="M131" s="92"/>
      <c r="N131" s="290"/>
      <c r="O131" s="273"/>
    </row>
    <row r="132" spans="1:15" s="12" customFormat="1" ht="22.5" customHeight="1">
      <c r="A132" s="273"/>
      <c r="B132" s="69"/>
      <c r="C132" s="583"/>
      <c r="D132" s="584"/>
      <c r="E132" s="584"/>
      <c r="F132" s="584"/>
      <c r="G132" s="584"/>
      <c r="H132" s="584"/>
      <c r="I132" s="584"/>
      <c r="J132" s="584"/>
      <c r="K132" s="584"/>
      <c r="L132" s="585"/>
      <c r="M132" s="92"/>
      <c r="N132" s="290"/>
      <c r="O132" s="273"/>
    </row>
    <row r="133" spans="1:15" s="12" customFormat="1" ht="22.5" customHeight="1">
      <c r="A133" s="273"/>
      <c r="B133" s="69"/>
      <c r="C133" s="583"/>
      <c r="D133" s="584"/>
      <c r="E133" s="584"/>
      <c r="F133" s="584"/>
      <c r="G133" s="584"/>
      <c r="H133" s="584"/>
      <c r="I133" s="584"/>
      <c r="J133" s="584"/>
      <c r="K133" s="584"/>
      <c r="L133" s="585"/>
      <c r="M133" s="92"/>
      <c r="N133" s="290"/>
      <c r="O133" s="273"/>
    </row>
    <row r="134" spans="1:15" s="12" customFormat="1" ht="22.5" customHeight="1">
      <c r="A134" s="273"/>
      <c r="B134" s="69"/>
      <c r="C134" s="583"/>
      <c r="D134" s="584"/>
      <c r="E134" s="584"/>
      <c r="F134" s="584"/>
      <c r="G134" s="584"/>
      <c r="H134" s="584"/>
      <c r="I134" s="584"/>
      <c r="J134" s="584"/>
      <c r="K134" s="584"/>
      <c r="L134" s="585"/>
      <c r="M134" s="92"/>
      <c r="N134" s="290"/>
      <c r="O134" s="273"/>
    </row>
    <row r="135" spans="1:15" s="12" customFormat="1" ht="22.5" customHeight="1">
      <c r="A135" s="273"/>
      <c r="B135" s="69"/>
      <c r="C135" s="583"/>
      <c r="D135" s="584"/>
      <c r="E135" s="584"/>
      <c r="F135" s="584"/>
      <c r="G135" s="584"/>
      <c r="H135" s="584"/>
      <c r="I135" s="584"/>
      <c r="J135" s="584"/>
      <c r="K135" s="584"/>
      <c r="L135" s="585"/>
      <c r="M135" s="92"/>
      <c r="N135" s="290"/>
      <c r="O135" s="273"/>
    </row>
    <row r="136" spans="1:15" s="12" customFormat="1" ht="22.5" customHeight="1">
      <c r="A136" s="273"/>
      <c r="B136" s="106"/>
      <c r="C136" s="583"/>
      <c r="D136" s="584"/>
      <c r="E136" s="584"/>
      <c r="F136" s="584"/>
      <c r="G136" s="584"/>
      <c r="H136" s="584"/>
      <c r="I136" s="584"/>
      <c r="J136" s="584"/>
      <c r="K136" s="584"/>
      <c r="L136" s="585"/>
      <c r="M136" s="92"/>
      <c r="N136" s="290"/>
      <c r="O136" s="273"/>
    </row>
    <row r="137" spans="1:15" s="12" customFormat="1" ht="22.5" customHeight="1">
      <c r="A137" s="273"/>
      <c r="B137" s="69"/>
      <c r="C137" s="583"/>
      <c r="D137" s="584"/>
      <c r="E137" s="584"/>
      <c r="F137" s="584"/>
      <c r="G137" s="584"/>
      <c r="H137" s="584"/>
      <c r="I137" s="584"/>
      <c r="J137" s="584"/>
      <c r="K137" s="584"/>
      <c r="L137" s="585"/>
      <c r="M137" s="92"/>
      <c r="N137" s="290"/>
      <c r="O137" s="273"/>
    </row>
    <row r="138" spans="1:15" s="12" customFormat="1" ht="22.5" customHeight="1">
      <c r="A138" s="273"/>
      <c r="B138" s="69"/>
      <c r="C138" s="583"/>
      <c r="D138" s="584"/>
      <c r="E138" s="584"/>
      <c r="F138" s="584"/>
      <c r="G138" s="584"/>
      <c r="H138" s="584"/>
      <c r="I138" s="584"/>
      <c r="J138" s="584"/>
      <c r="K138" s="584"/>
      <c r="L138" s="585"/>
      <c r="M138" s="92"/>
      <c r="N138" s="290"/>
      <c r="O138" s="273"/>
    </row>
    <row r="139" spans="1:15" s="12" customFormat="1" ht="22.5" customHeight="1">
      <c r="A139" s="273"/>
      <c r="B139" s="69"/>
      <c r="C139" s="583"/>
      <c r="D139" s="584"/>
      <c r="E139" s="584"/>
      <c r="F139" s="584"/>
      <c r="G139" s="584"/>
      <c r="H139" s="584"/>
      <c r="I139" s="584"/>
      <c r="J139" s="584"/>
      <c r="K139" s="584"/>
      <c r="L139" s="585"/>
      <c r="M139" s="92"/>
      <c r="N139" s="290"/>
      <c r="O139" s="273"/>
    </row>
    <row r="140" spans="1:15" s="12" customFormat="1" ht="22.5" customHeight="1">
      <c r="A140" s="273"/>
      <c r="B140" s="69"/>
      <c r="C140" s="583"/>
      <c r="D140" s="584"/>
      <c r="E140" s="584"/>
      <c r="F140" s="584"/>
      <c r="G140" s="584"/>
      <c r="H140" s="584"/>
      <c r="I140" s="584"/>
      <c r="J140" s="584"/>
      <c r="K140" s="584"/>
      <c r="L140" s="585"/>
      <c r="M140" s="92"/>
      <c r="N140" s="290"/>
      <c r="O140" s="273"/>
    </row>
    <row r="141" spans="1:15" s="12" customFormat="1" ht="22.5" customHeight="1">
      <c r="A141" s="273"/>
      <c r="B141" s="69"/>
      <c r="C141" s="583"/>
      <c r="D141" s="584"/>
      <c r="E141" s="584"/>
      <c r="F141" s="584"/>
      <c r="G141" s="584"/>
      <c r="H141" s="584"/>
      <c r="I141" s="584"/>
      <c r="J141" s="584"/>
      <c r="K141" s="584"/>
      <c r="L141" s="585"/>
      <c r="M141" s="92"/>
      <c r="N141" s="290"/>
      <c r="O141" s="273"/>
    </row>
    <row r="142" spans="1:15" s="12" customFormat="1" ht="22.5" customHeight="1">
      <c r="A142" s="273"/>
      <c r="B142" s="69"/>
      <c r="C142" s="583"/>
      <c r="D142" s="584"/>
      <c r="E142" s="584"/>
      <c r="F142" s="584"/>
      <c r="G142" s="584"/>
      <c r="H142" s="584"/>
      <c r="I142" s="584"/>
      <c r="J142" s="584"/>
      <c r="K142" s="584"/>
      <c r="L142" s="585"/>
      <c r="M142" s="92"/>
      <c r="N142" s="290"/>
      <c r="O142" s="273"/>
    </row>
    <row r="143" spans="1:15" s="12" customFormat="1" ht="22.5" customHeight="1">
      <c r="A143" s="273"/>
      <c r="B143" s="69"/>
      <c r="C143" s="583"/>
      <c r="D143" s="584"/>
      <c r="E143" s="584"/>
      <c r="F143" s="584"/>
      <c r="G143" s="584"/>
      <c r="H143" s="584"/>
      <c r="I143" s="584"/>
      <c r="J143" s="584"/>
      <c r="K143" s="584"/>
      <c r="L143" s="585"/>
      <c r="M143" s="92"/>
      <c r="N143" s="290"/>
      <c r="O143" s="273"/>
    </row>
    <row r="144" spans="1:15" s="12" customFormat="1" ht="22.5" customHeight="1">
      <c r="A144" s="273"/>
      <c r="B144" s="69"/>
      <c r="C144" s="583"/>
      <c r="D144" s="584"/>
      <c r="E144" s="584"/>
      <c r="F144" s="584"/>
      <c r="G144" s="584"/>
      <c r="H144" s="584"/>
      <c r="I144" s="584"/>
      <c r="J144" s="584"/>
      <c r="K144" s="584"/>
      <c r="L144" s="585"/>
      <c r="M144" s="92"/>
      <c r="N144" s="290"/>
      <c r="O144" s="273"/>
    </row>
    <row r="145" spans="1:15" s="12" customFormat="1" ht="22.5" customHeight="1">
      <c r="A145" s="273"/>
      <c r="B145" s="69"/>
      <c r="C145" s="583"/>
      <c r="D145" s="584"/>
      <c r="E145" s="584"/>
      <c r="F145" s="584"/>
      <c r="G145" s="584"/>
      <c r="H145" s="584"/>
      <c r="I145" s="584"/>
      <c r="J145" s="584"/>
      <c r="K145" s="584"/>
      <c r="L145" s="585"/>
      <c r="M145" s="92"/>
      <c r="N145" s="290"/>
      <c r="O145" s="273"/>
    </row>
    <row r="146" spans="1:15" s="12" customFormat="1" ht="22.5" customHeight="1">
      <c r="A146" s="273"/>
      <c r="B146" s="69"/>
      <c r="C146" s="583"/>
      <c r="D146" s="584"/>
      <c r="E146" s="584"/>
      <c r="F146" s="584"/>
      <c r="G146" s="584"/>
      <c r="H146" s="584"/>
      <c r="I146" s="584"/>
      <c r="J146" s="584"/>
      <c r="K146" s="584"/>
      <c r="L146" s="585"/>
      <c r="M146" s="92"/>
      <c r="N146" s="290"/>
      <c r="O146" s="273"/>
    </row>
    <row r="147" spans="1:15" s="12" customFormat="1" ht="22.5" customHeight="1">
      <c r="A147" s="273"/>
      <c r="B147" s="69"/>
      <c r="C147" s="583"/>
      <c r="D147" s="584"/>
      <c r="E147" s="584"/>
      <c r="F147" s="584"/>
      <c r="G147" s="584"/>
      <c r="H147" s="584"/>
      <c r="I147" s="584"/>
      <c r="J147" s="584"/>
      <c r="K147" s="584"/>
      <c r="L147" s="585"/>
      <c r="M147" s="92"/>
      <c r="N147" s="290"/>
      <c r="O147" s="273"/>
    </row>
    <row r="148" spans="1:15" s="12" customFormat="1" ht="22.5" customHeight="1">
      <c r="A148" s="273"/>
      <c r="B148" s="69"/>
      <c r="C148" s="583"/>
      <c r="D148" s="584"/>
      <c r="E148" s="584"/>
      <c r="F148" s="584"/>
      <c r="G148" s="584"/>
      <c r="H148" s="584"/>
      <c r="I148" s="584"/>
      <c r="J148" s="584"/>
      <c r="K148" s="584"/>
      <c r="L148" s="585"/>
      <c r="M148" s="92"/>
      <c r="N148" s="290"/>
      <c r="O148" s="273"/>
    </row>
    <row r="149" spans="1:15" s="12" customFormat="1" ht="22.5" customHeight="1">
      <c r="A149" s="273"/>
      <c r="B149" s="69"/>
      <c r="C149" s="583"/>
      <c r="D149" s="584"/>
      <c r="E149" s="584"/>
      <c r="F149" s="584"/>
      <c r="G149" s="584"/>
      <c r="H149" s="584"/>
      <c r="I149" s="584"/>
      <c r="J149" s="584"/>
      <c r="K149" s="584"/>
      <c r="L149" s="585"/>
      <c r="M149" s="92"/>
      <c r="N149" s="290"/>
      <c r="O149" s="273"/>
    </row>
    <row r="150" spans="1:15" ht="4.5" customHeight="1">
      <c r="B150" s="70"/>
      <c r="C150" s="70"/>
      <c r="D150" s="70"/>
      <c r="E150" s="64"/>
      <c r="F150" s="64"/>
      <c r="G150" s="64"/>
      <c r="H150" s="64"/>
      <c r="I150" s="64"/>
      <c r="J150" s="70"/>
      <c r="K150" s="70"/>
      <c r="L150" s="71"/>
      <c r="M150" s="23"/>
    </row>
    <row r="151" spans="1:15" ht="19.5" customHeight="1">
      <c r="B151" s="586" t="str">
        <f>B103</f>
        <v xml:space="preserve">Each item should be justified according to the objectives of the project.  </v>
      </c>
      <c r="C151" s="586"/>
      <c r="D151" s="586"/>
      <c r="E151" s="586"/>
      <c r="F151" s="586"/>
      <c r="G151" s="586"/>
      <c r="H151" s="586"/>
      <c r="I151" s="586"/>
      <c r="J151" s="586"/>
      <c r="K151" s="586"/>
      <c r="L151" s="586"/>
      <c r="M151" s="586"/>
      <c r="N151" s="586"/>
    </row>
    <row r="152" spans="1:15">
      <c r="B152" s="152" t="str">
        <f>B104</f>
        <v>FAPESP,  OCTOBER 2013</v>
      </c>
      <c r="C152" s="286"/>
      <c r="D152" s="286"/>
      <c r="E152" s="286"/>
      <c r="F152" s="286"/>
      <c r="G152" s="286"/>
      <c r="H152" s="286"/>
      <c r="I152" s="286"/>
      <c r="J152" s="286"/>
      <c r="K152" s="286"/>
      <c r="L152" s="286"/>
      <c r="M152" s="79"/>
      <c r="N152" s="20">
        <v>3</v>
      </c>
    </row>
    <row r="153" spans="1:15"/>
    <row r="154" spans="1:15" hidden="1"/>
    <row r="155" spans="1:15" hidden="1">
      <c r="A155" s="287"/>
      <c r="O155" s="287"/>
    </row>
    <row r="156" spans="1:15" hidden="1">
      <c r="A156" s="287"/>
      <c r="O156" s="287"/>
    </row>
    <row r="157" spans="1:15" hidden="1">
      <c r="A157" s="287"/>
      <c r="O157" s="287"/>
    </row>
    <row r="158" spans="1:15" hidden="1">
      <c r="A158" s="287"/>
      <c r="O158" s="287"/>
    </row>
    <row r="159" spans="1:15" hidden="1">
      <c r="A159" s="287"/>
      <c r="O159" s="287"/>
    </row>
    <row r="160" spans="1:15" hidden="1">
      <c r="A160" s="287"/>
      <c r="O160" s="287"/>
    </row>
    <row r="161" spans="1:15" hidden="1">
      <c r="A161" s="287"/>
      <c r="O161" s="287"/>
    </row>
    <row r="162" spans="1:15" hidden="1"/>
    <row r="163" spans="1:15" hidden="1"/>
    <row r="164" spans="1:15" hidden="1"/>
    <row r="165" spans="1:15" hidden="1"/>
    <row r="166" spans="1:15" hidden="1"/>
    <row r="167" spans="1:15" hidden="1"/>
    <row r="168" spans="1:15" hidden="1"/>
    <row r="169" spans="1:15" hidden="1"/>
    <row r="170" spans="1:15" hidden="1"/>
    <row r="171" spans="1:15" hidden="1"/>
    <row r="172" spans="1:15" hidden="1"/>
    <row r="173" spans="1:15" hidden="1"/>
    <row r="174" spans="1:15" hidden="1"/>
    <row r="175" spans="1:15" hidden="1"/>
    <row r="176" spans="1:15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  <row r="65541" hidden="1"/>
    <row r="65542" hidden="1"/>
    <row r="65543" hidden="1"/>
    <row r="65544" hidden="1"/>
    <row r="65545" hidden="1"/>
    <row r="65546" hidden="1"/>
    <row r="65547" hidden="1"/>
    <row r="65548" hidden="1"/>
    <row r="65549" hidden="1"/>
    <row r="65550" hidden="1"/>
    <row r="65551" hidden="1"/>
    <row r="65552" hidden="1"/>
    <row r="65553" hidden="1"/>
    <row r="65554" hidden="1"/>
    <row r="65555" hidden="1"/>
    <row r="65556" hidden="1"/>
    <row r="65557" hidden="1"/>
    <row r="65558" hidden="1"/>
    <row r="65559" hidden="1"/>
    <row r="65560" hidden="1"/>
    <row r="65561" hidden="1"/>
    <row r="65562" hidden="1"/>
    <row r="65563" hidden="1"/>
    <row r="65564" hidden="1"/>
    <row r="65565" hidden="1"/>
    <row r="65566" hidden="1"/>
    <row r="65567" hidden="1"/>
    <row r="65568" hidden="1"/>
    <row r="65569" hidden="1"/>
    <row r="65570" hidden="1"/>
    <row r="65571" hidden="1"/>
    <row r="65572" hidden="1"/>
    <row r="65573" hidden="1"/>
    <row r="65574" hidden="1"/>
    <row r="65575" hidden="1"/>
    <row r="65576" hidden="1"/>
    <row r="65577" hidden="1"/>
    <row r="65578" hidden="1"/>
    <row r="65579" hidden="1"/>
    <row r="65580" hidden="1"/>
    <row r="65581" hidden="1"/>
    <row r="65582" hidden="1"/>
    <row r="65583" hidden="1"/>
    <row r="65584" hidden="1"/>
    <row r="65585" hidden="1"/>
    <row r="65586" hidden="1"/>
    <row r="65587" hidden="1"/>
    <row r="65588" hidden="1"/>
    <row r="65589" hidden="1"/>
    <row r="65590" hidden="1"/>
    <row r="65591" hidden="1"/>
    <row r="65592" hidden="1"/>
    <row r="65593" hidden="1"/>
    <row r="65594" hidden="1"/>
    <row r="65595" hidden="1"/>
    <row r="65596" hidden="1"/>
    <row r="65597"/>
    <row r="65598"/>
  </sheetData>
  <sheetProtection algorithmName="SHA-512" hashValue="fjzW8dQLuDlWFlue+GE1rR7ko5vLx4a+jzNuUa7V7ycdoJJwM6GbkT9XKMvMVImdXiBLzy5Ts/JkaPLqQyw1Dg==" saltValue="AiZsgUo9HDGbNgQDyOSpww==" spinCount="100000" sheet="1" objects="1" scenarios="1"/>
  <mergeCells count="139">
    <mergeCell ref="C115:L115"/>
    <mergeCell ref="C81:L81"/>
    <mergeCell ref="C75:L75"/>
    <mergeCell ref="C77:L77"/>
    <mergeCell ref="C78:L78"/>
    <mergeCell ref="O103:O104"/>
    <mergeCell ref="C87:L87"/>
    <mergeCell ref="C97:L97"/>
    <mergeCell ref="C98:L98"/>
    <mergeCell ref="C99:L99"/>
    <mergeCell ref="C101:L101"/>
    <mergeCell ref="C94:L94"/>
    <mergeCell ref="C95:L95"/>
    <mergeCell ref="C96:L96"/>
    <mergeCell ref="C84:L84"/>
    <mergeCell ref="C83:L83"/>
    <mergeCell ref="C79:L79"/>
    <mergeCell ref="C80:L80"/>
    <mergeCell ref="C82:L82"/>
    <mergeCell ref="C76:L76"/>
    <mergeCell ref="C85:L85"/>
    <mergeCell ref="C86:L86"/>
    <mergeCell ref="C74:L74"/>
    <mergeCell ref="C66:L66"/>
    <mergeCell ref="C67:L67"/>
    <mergeCell ref="C68:L68"/>
    <mergeCell ref="C59:L60"/>
    <mergeCell ref="C62:L62"/>
    <mergeCell ref="C63:L63"/>
    <mergeCell ref="C114:L114"/>
    <mergeCell ref="C110:L110"/>
    <mergeCell ref="B107:B108"/>
    <mergeCell ref="C107:L108"/>
    <mergeCell ref="M107:M108"/>
    <mergeCell ref="N107:N108"/>
    <mergeCell ref="C109:L109"/>
    <mergeCell ref="C111:L111"/>
    <mergeCell ref="C112:L112"/>
    <mergeCell ref="C113:L113"/>
    <mergeCell ref="C88:L88"/>
    <mergeCell ref="C100:L100"/>
    <mergeCell ref="C93:L93"/>
    <mergeCell ref="C90:L90"/>
    <mergeCell ref="C89:L89"/>
    <mergeCell ref="B103:N103"/>
    <mergeCell ref="C92:L92"/>
    <mergeCell ref="C91:L91"/>
    <mergeCell ref="C64:L64"/>
    <mergeCell ref="C65:L65"/>
    <mergeCell ref="C69:L69"/>
    <mergeCell ref="C70:L70"/>
    <mergeCell ref="C71:L71"/>
    <mergeCell ref="C72:L72"/>
    <mergeCell ref="C73:L73"/>
    <mergeCell ref="C61:L61"/>
    <mergeCell ref="E7:N7"/>
    <mergeCell ref="B10:C10"/>
    <mergeCell ref="D10:G10"/>
    <mergeCell ref="C29:L29"/>
    <mergeCell ref="C30:L30"/>
    <mergeCell ref="C40:L40"/>
    <mergeCell ref="C41:L41"/>
    <mergeCell ref="C34:L34"/>
    <mergeCell ref="C31:L31"/>
    <mergeCell ref="C13:L13"/>
    <mergeCell ref="C32:L32"/>
    <mergeCell ref="C33:L33"/>
    <mergeCell ref="C12:L12"/>
    <mergeCell ref="C28:L28"/>
    <mergeCell ref="C23:L23"/>
    <mergeCell ref="C24:L24"/>
    <mergeCell ref="C25:L25"/>
    <mergeCell ref="C26:L26"/>
    <mergeCell ref="C27:L27"/>
    <mergeCell ref="C14:L14"/>
    <mergeCell ref="C15:L15"/>
    <mergeCell ref="C16:L16"/>
    <mergeCell ref="C17:L17"/>
    <mergeCell ref="C18:L18"/>
    <mergeCell ref="C42:L42"/>
    <mergeCell ref="C19:L19"/>
    <mergeCell ref="C20:L20"/>
    <mergeCell ref="C21:L21"/>
    <mergeCell ref="C22:L22"/>
    <mergeCell ref="B59:B60"/>
    <mergeCell ref="M59:M60"/>
    <mergeCell ref="N59:N60"/>
    <mergeCell ref="C35:L35"/>
    <mergeCell ref="C36:L36"/>
    <mergeCell ref="C39:L39"/>
    <mergeCell ref="C38:L38"/>
    <mergeCell ref="C53:L53"/>
    <mergeCell ref="C52:L52"/>
    <mergeCell ref="C37:L37"/>
    <mergeCell ref="C49:L49"/>
    <mergeCell ref="C43:L43"/>
    <mergeCell ref="C44:L44"/>
    <mergeCell ref="C45:L45"/>
    <mergeCell ref="C46:L46"/>
    <mergeCell ref="C47:L47"/>
    <mergeCell ref="C48:L48"/>
    <mergeCell ref="C50:L50"/>
    <mergeCell ref="C51:L51"/>
    <mergeCell ref="B55:N55"/>
    <mergeCell ref="C116:L116"/>
    <mergeCell ref="C117:L117"/>
    <mergeCell ref="C118:L118"/>
    <mergeCell ref="C119:L119"/>
    <mergeCell ref="C120:L120"/>
    <mergeCell ref="C121:L121"/>
    <mergeCell ref="C122:L122"/>
    <mergeCell ref="C123:L123"/>
    <mergeCell ref="C124:L124"/>
    <mergeCell ref="C125:L125"/>
    <mergeCell ref="C126:L126"/>
    <mergeCell ref="C127:L127"/>
    <mergeCell ref="C128:L128"/>
    <mergeCell ref="C129:L129"/>
    <mergeCell ref="C130:L130"/>
    <mergeCell ref="C131:L131"/>
    <mergeCell ref="C132:L132"/>
    <mergeCell ref="C133:L133"/>
    <mergeCell ref="C143:L143"/>
    <mergeCell ref="C144:L144"/>
    <mergeCell ref="C145:L145"/>
    <mergeCell ref="C146:L146"/>
    <mergeCell ref="C147:L147"/>
    <mergeCell ref="C148:L148"/>
    <mergeCell ref="C149:L149"/>
    <mergeCell ref="B151:N151"/>
    <mergeCell ref="C134:L134"/>
    <mergeCell ref="C135:L135"/>
    <mergeCell ref="C136:L136"/>
    <mergeCell ref="C137:L137"/>
    <mergeCell ref="C138:L138"/>
    <mergeCell ref="C139:L139"/>
    <mergeCell ref="C140:L140"/>
    <mergeCell ref="C141:L141"/>
    <mergeCell ref="C142:L142"/>
  </mergeCells>
  <conditionalFormatting sqref="M102 M54 M150">
    <cfRule type="cellIs" dxfId="32" priority="40" stopIfTrue="1" operator="equal">
      <formula>"INDIQUE A MOEDA"</formula>
    </cfRule>
  </conditionalFormatting>
  <conditionalFormatting sqref="B80:L101 B61:C79 B36:K53 C13:K13 C16:K16 C19:K19 C21:L53 D13:L31 B13:C35 B109:C127 B128:L149">
    <cfRule type="cellIs" dxfId="31" priority="39" stopIfTrue="1" operator="equal">
      <formula>0</formula>
    </cfRule>
  </conditionalFormatting>
  <conditionalFormatting sqref="B61:B101 B13:B50 B109:B149">
    <cfRule type="cellIs" dxfId="30" priority="31" stopIfTrue="1" operator="equal">
      <formula>0</formula>
    </cfRule>
  </conditionalFormatting>
  <conditionalFormatting sqref="E7">
    <cfRule type="cellIs" dxfId="29" priority="21" stopIfTrue="1" operator="equal">
      <formula>""</formula>
    </cfRule>
  </conditionalFormatting>
  <conditionalFormatting sqref="E7:N7">
    <cfRule type="cellIs" dxfId="28" priority="10" stopIfTrue="1" operator="equal">
      <formula>""</formula>
    </cfRule>
  </conditionalFormatting>
  <conditionalFormatting sqref="M61:M101 M109:M149 M13:M53">
    <cfRule type="cellIs" dxfId="27" priority="43" stopIfTrue="1" operator="equal">
      <formula>""</formula>
    </cfRule>
  </conditionalFormatting>
  <conditionalFormatting sqref="D10 F10">
    <cfRule type="cellIs" dxfId="26" priority="2" stopIfTrue="1" operator="equal">
      <formula>""</formula>
    </cfRule>
  </conditionalFormatting>
  <dataValidations count="7">
    <dataValidation allowBlank="1" showInputMessage="1" showErrorMessage="1" promptTitle="ATENÇÃO!" prompt="PARA RADIOISÓTOPOS OU RADIOATIVOS,  INDICAR O Nº DE AUTORIZAÇÃO DA CNEN PARA O PESQUISADOR  E PARA A INSTITUIÇÃO." sqref="C128:L135 C80:L87 C96:L101 C144:L149"/>
    <dataValidation operator="greaterThan" allowBlank="1" showErrorMessage="1" errorTitle="ATENÇÃO" error="O número do item nao pode ser igual ao anterior!!!!BURRÃO!!!_x000a__x000a_" sqref="B147:B149 B99:B101 B84:B87 B37:B53 B132:B135"/>
    <dataValidation allowBlank="1" showInputMessage="1" showErrorMessage="1" promptTitle="ATENÇÃO!" prompt="PARA RADIOISÓTOPOS OU RADIOATIVOS,  INDICAR O Nº DE AUTORIZAÇÃO DA CNEN PARA O PESQUISADOR  E PARA A INSTITUIÇÃO. " sqref="C136:C143 C88:C95 C75:C79 C123:C127"/>
    <dataValidation allowBlank="1" showErrorMessage="1" promptTitle="ATENÇÃO!" prompt="PARA RADIOISÓTOPOS OU RADIOATIVOS,  INDICAR O Nº DE AUTORIZAÇÃO DA CNEN PARA O PESQUISADOR  E PARA A INSTITUIÇÃO." sqref="C107 C12:L12 C59"/>
    <dataValidation type="decimal" allowBlank="1" showInputMessage="1" showErrorMessage="1" errorTitle="ATENÇÃO!" error="Esse campo só aceita NÚMEROS." sqref="M61:M101 M109:M149 M13:M53">
      <formula1>0.1</formula1>
      <formula2>99999999999.9999</formula2>
    </dataValidation>
    <dataValidation allowBlank="1" showErrorMessage="1" sqref="C61:L74 C109:L122 C13:L53 H9:N11"/>
    <dataValidation allowBlank="1" showInputMessage="1" showErrorMessage="1" promptTitle="ATENÇÃO!" prompt="PREENCHIMENTO OBRIGATÓRIO SE O PROJETO ENVOLVER A_x000a_A AQUISIÇÃO DE RADIOISÓTOPOS OU RADIOATIVOS." sqref="M8:N8"/>
  </dataValidations>
  <printOptions horizontalCentered="1"/>
  <pageMargins left="0.74803149606299213" right="0.27559055118110237" top="0.39370078740157483" bottom="0.39370078740157483" header="0" footer="0"/>
  <pageSetup paperSize="9" scale="70" fitToHeight="3" orientation="portrait" r:id="rId1"/>
  <headerFooter alignWithMargins="0"/>
  <rowBreaks count="2" manualBreakCount="2">
    <brk id="56" min="1" max="13" man="1"/>
    <brk id="104" min="1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228"/>
  <sheetViews>
    <sheetView showGridLines="0" showRowColHeaders="0" zoomScaleNormal="100" zoomScaleSheetLayoutView="100" workbookViewId="0"/>
  </sheetViews>
  <sheetFormatPr defaultColWidth="0" defaultRowHeight="12.75" zeroHeight="1"/>
  <cols>
    <col min="1" max="1" width="2.28515625" style="145" customWidth="1"/>
    <col min="2" max="2" width="13" style="48" customWidth="1"/>
    <col min="3" max="3" width="9.140625" style="48" customWidth="1"/>
    <col min="4" max="4" width="13.7109375" style="48" customWidth="1"/>
    <col min="5" max="5" width="8" style="42" customWidth="1"/>
    <col min="6" max="6" width="6.140625" style="42" customWidth="1"/>
    <col min="7" max="7" width="5.28515625" style="42" customWidth="1"/>
    <col min="8" max="8" width="12.85546875" style="42" bestFit="1" customWidth="1"/>
    <col min="9" max="9" width="9" style="42" customWidth="1"/>
    <col min="10" max="10" width="12" style="42" customWidth="1"/>
    <col min="11" max="11" width="9.140625" style="48" customWidth="1"/>
    <col min="12" max="12" width="3.28515625" style="48" customWidth="1"/>
    <col min="13" max="13" width="10.85546875" style="42" customWidth="1"/>
    <col min="14" max="14" width="9.140625" style="42" hidden="1" customWidth="1"/>
    <col min="15" max="15" width="12.85546875" style="42" bestFit="1" customWidth="1"/>
    <col min="16" max="16" width="10.140625" style="42" customWidth="1"/>
    <col min="17" max="17" width="11.5703125" style="42" customWidth="1"/>
    <col min="18" max="18" width="7.5703125" style="42" customWidth="1"/>
    <col min="19" max="19" width="9.140625" style="42" customWidth="1"/>
    <col min="20" max="20" width="1.85546875" style="145" customWidth="1"/>
    <col min="21" max="22" width="9.140625" style="48" hidden="1" customWidth="1"/>
    <col min="23" max="16384" width="9.140625" style="42" hidden="1"/>
  </cols>
  <sheetData>
    <row r="1" spans="1:51" s="4" customFormat="1" ht="12.75" customHeight="1">
      <c r="A1" s="260"/>
      <c r="B1" s="48"/>
      <c r="C1" s="48"/>
      <c r="D1" s="48"/>
      <c r="E1" s="41"/>
      <c r="F1" s="41"/>
      <c r="G1" s="41"/>
      <c r="H1" s="41"/>
      <c r="I1" s="41"/>
      <c r="J1" s="41"/>
      <c r="K1" s="48"/>
      <c r="L1" s="48"/>
      <c r="M1" s="41"/>
      <c r="N1" s="41"/>
      <c r="O1" s="41"/>
      <c r="P1" s="41"/>
      <c r="Q1" s="528"/>
      <c r="R1" s="528"/>
      <c r="S1" s="528"/>
      <c r="T1" s="236"/>
      <c r="U1" s="298"/>
      <c r="V1" s="298"/>
    </row>
    <row r="2" spans="1:51" s="4" customFormat="1" ht="12.75" customHeight="1">
      <c r="A2" s="260"/>
      <c r="B2" s="48"/>
      <c r="C2" s="48"/>
      <c r="D2" s="48"/>
      <c r="E2" s="41"/>
      <c r="F2" s="41"/>
      <c r="G2" s="41"/>
      <c r="H2" s="41"/>
      <c r="I2" s="41"/>
      <c r="J2" s="41"/>
      <c r="K2" s="48"/>
      <c r="L2" s="48"/>
      <c r="M2" s="41"/>
      <c r="N2" s="41"/>
      <c r="O2" s="41"/>
      <c r="P2" s="41"/>
      <c r="Q2" s="41"/>
      <c r="R2" s="41"/>
      <c r="S2" s="41"/>
      <c r="T2" s="236"/>
      <c r="U2" s="298"/>
      <c r="V2" s="298"/>
    </row>
    <row r="3" spans="1:51" s="4" customFormat="1" ht="12.75" customHeight="1">
      <c r="A3" s="260"/>
      <c r="B3" s="48"/>
      <c r="C3" s="48"/>
      <c r="D3" s="48"/>
      <c r="E3" s="41"/>
      <c r="F3" s="41"/>
      <c r="G3" s="41"/>
      <c r="H3" s="41"/>
      <c r="I3" s="41"/>
      <c r="J3" s="41"/>
      <c r="K3" s="48"/>
      <c r="L3" s="48"/>
      <c r="M3" s="41"/>
      <c r="N3" s="41"/>
      <c r="O3" s="41"/>
      <c r="P3" s="41"/>
      <c r="Q3" s="41"/>
      <c r="R3" s="41"/>
      <c r="S3" s="41"/>
      <c r="T3" s="236"/>
      <c r="U3" s="298"/>
      <c r="V3" s="298"/>
    </row>
    <row r="4" spans="1:51" s="4" customFormat="1" ht="12.75" customHeight="1">
      <c r="A4" s="260"/>
      <c r="B4" s="48"/>
      <c r="C4" s="48"/>
      <c r="D4" s="48"/>
      <c r="E4" s="41"/>
      <c r="F4" s="41"/>
      <c r="G4" s="41"/>
      <c r="H4" s="41"/>
      <c r="I4" s="41"/>
      <c r="J4" s="41"/>
      <c r="K4" s="48"/>
      <c r="L4" s="48"/>
      <c r="M4" s="41"/>
      <c r="N4" s="41"/>
      <c r="O4" s="41"/>
      <c r="P4" s="41"/>
      <c r="Q4" s="41"/>
      <c r="R4" s="41"/>
      <c r="S4" s="41"/>
      <c r="T4" s="236"/>
      <c r="U4" s="298"/>
      <c r="V4" s="298"/>
    </row>
    <row r="5" spans="1:51" s="4" customFormat="1" ht="19.5" customHeight="1">
      <c r="A5" s="261"/>
      <c r="B5" s="213" t="s">
        <v>172</v>
      </c>
      <c r="C5" s="123"/>
      <c r="D5" s="123"/>
      <c r="E5" s="123"/>
      <c r="F5" s="123"/>
      <c r="G5" s="123"/>
      <c r="H5" s="123"/>
      <c r="N5" s="102"/>
      <c r="O5" s="52"/>
      <c r="P5" s="41"/>
      <c r="Q5" s="37"/>
      <c r="R5" s="37"/>
      <c r="S5" s="37"/>
      <c r="T5" s="236"/>
      <c r="U5" s="298"/>
      <c r="V5" s="298"/>
    </row>
    <row r="6" spans="1:51" s="4" customFormat="1" ht="6" customHeight="1">
      <c r="A6" s="260"/>
      <c r="B6" s="12"/>
      <c r="C6" s="49"/>
      <c r="D6" s="13"/>
      <c r="E6" s="50"/>
      <c r="F6" s="50"/>
      <c r="G6" s="50"/>
      <c r="H6" s="50"/>
      <c r="I6" s="50"/>
      <c r="J6" s="50"/>
      <c r="K6" s="49"/>
      <c r="L6" s="49"/>
      <c r="M6" s="50"/>
      <c r="N6" s="50"/>
      <c r="O6" s="50"/>
      <c r="P6" s="41"/>
      <c r="Q6" s="41"/>
      <c r="R6" s="41"/>
      <c r="S6" s="41"/>
      <c r="T6" s="236"/>
      <c r="U6" s="298"/>
      <c r="V6" s="298"/>
    </row>
    <row r="7" spans="1:51" s="4" customFormat="1" ht="19.5" customHeight="1">
      <c r="A7" s="274"/>
      <c r="B7" s="11" t="str">
        <f>MPI!B7</f>
        <v>PRINCIPAL INVESTIGATOR:</v>
      </c>
      <c r="C7" s="13"/>
      <c r="D7" s="13"/>
      <c r="E7" s="606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8"/>
      <c r="T7" s="266">
        <v>7</v>
      </c>
      <c r="U7" s="298"/>
      <c r="V7" s="298"/>
    </row>
    <row r="8" spans="1:51" s="4" customFormat="1" ht="5.25" customHeight="1">
      <c r="A8" s="243"/>
      <c r="B8" s="12"/>
      <c r="C8" s="13"/>
      <c r="D8" s="13"/>
      <c r="E8" s="14"/>
      <c r="F8" s="14"/>
      <c r="G8" s="14"/>
      <c r="H8" s="14"/>
      <c r="I8" s="14"/>
      <c r="J8" s="14"/>
      <c r="K8" s="81"/>
      <c r="L8" s="28"/>
      <c r="M8" s="28"/>
      <c r="N8" s="28"/>
      <c r="O8" s="14"/>
      <c r="P8" s="14"/>
      <c r="Q8" s="14"/>
      <c r="R8" s="30"/>
      <c r="S8" s="14"/>
      <c r="T8" s="267"/>
      <c r="U8" s="298"/>
      <c r="V8" s="298"/>
    </row>
    <row r="9" spans="1:51" s="4" customFormat="1" ht="5.25" customHeight="1">
      <c r="A9" s="243"/>
      <c r="B9" s="12"/>
      <c r="C9" s="13"/>
      <c r="D9" s="13"/>
      <c r="E9" s="14"/>
      <c r="F9" s="14"/>
      <c r="G9" s="14"/>
      <c r="H9" s="14"/>
      <c r="I9" s="14"/>
      <c r="J9" s="30"/>
      <c r="K9" s="29"/>
      <c r="L9" s="29"/>
      <c r="M9" s="29"/>
      <c r="N9" s="29"/>
      <c r="O9" s="29"/>
      <c r="P9" s="29"/>
      <c r="Q9" s="29"/>
      <c r="R9" s="29"/>
      <c r="S9" s="30"/>
      <c r="T9" s="267"/>
      <c r="U9" s="298"/>
      <c r="V9" s="298"/>
    </row>
    <row r="10" spans="1:51" s="55" customFormat="1" ht="21" customHeight="1">
      <c r="A10" s="275"/>
      <c r="B10" s="53" t="str">
        <f>MPI!B10</f>
        <v>EXCHANGE RATE (PLEASE INFORM THE CURRENCY CODE AND ITS EQUIVALENT IN US$)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237"/>
      <c r="U10" s="299"/>
      <c r="V10" s="299"/>
    </row>
    <row r="11" spans="1:51" s="55" customFormat="1" ht="6" customHeight="1">
      <c r="A11" s="275"/>
      <c r="B11" s="195"/>
      <c r="C11" s="88"/>
      <c r="D11" s="196"/>
      <c r="E11" s="88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268"/>
      <c r="U11" s="300"/>
      <c r="V11" s="300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</row>
    <row r="12" spans="1:51" s="83" customFormat="1" ht="27" customHeight="1">
      <c r="A12" s="276"/>
      <c r="B12" s="91" t="str">
        <f>MPI!B12</f>
        <v>CURRENCY 1:</v>
      </c>
      <c r="C12" s="204" t="s">
        <v>9</v>
      </c>
      <c r="D12" s="491" t="str">
        <f>MPI!E12</f>
        <v>EXCHANGE RATE:</v>
      </c>
      <c r="E12" s="82">
        <v>1</v>
      </c>
      <c r="H12" s="418" t="str">
        <f>MPI!I12</f>
        <v>CURRENCY 2:</v>
      </c>
      <c r="I12" s="492"/>
      <c r="J12" s="491" t="str">
        <f>D12</f>
        <v>EXCHANGE RATE:</v>
      </c>
      <c r="K12" s="57"/>
      <c r="N12" s="85"/>
      <c r="O12" s="91" t="str">
        <f>MPI!O12</f>
        <v>CURRENCY 3:</v>
      </c>
      <c r="P12" s="203"/>
      <c r="Q12" s="491" t="str">
        <f>J12</f>
        <v>EXCHANGE RATE:</v>
      </c>
      <c r="R12" s="57"/>
      <c r="S12" s="197"/>
      <c r="T12" s="259"/>
      <c r="U12" s="59"/>
      <c r="V12" s="59"/>
    </row>
    <row r="13" spans="1:51" customFormat="1" ht="6" customHeight="1">
      <c r="A13" s="257"/>
      <c r="B13" s="89"/>
      <c r="C13" s="89"/>
      <c r="D13" s="89"/>
      <c r="E13" s="89"/>
      <c r="F13" s="42"/>
      <c r="G13" s="42"/>
      <c r="H13" s="89"/>
      <c r="I13" s="89"/>
      <c r="J13" s="89"/>
      <c r="K13" s="89"/>
      <c r="L13" s="48"/>
      <c r="M13" s="42"/>
      <c r="N13" s="89"/>
      <c r="O13" s="89"/>
      <c r="P13" s="89"/>
      <c r="Q13" s="89"/>
      <c r="R13" s="89"/>
      <c r="S13" s="89"/>
      <c r="T13" s="243"/>
      <c r="U13" s="298"/>
      <c r="V13" s="298"/>
    </row>
    <row r="14" spans="1:51" s="181" customFormat="1" ht="27" customHeight="1">
      <c r="A14" s="257"/>
      <c r="B14" s="91" t="str">
        <f>MPI!B14</f>
        <v>CURRENCY 4:</v>
      </c>
      <c r="C14" s="203"/>
      <c r="D14" s="491" t="str">
        <f>MPI!E14</f>
        <v>EXCHANGE RATE:</v>
      </c>
      <c r="E14" s="57"/>
      <c r="F14" s="86"/>
      <c r="H14" s="418" t="str">
        <f>MPI!I14</f>
        <v>CURRENCY 4:</v>
      </c>
      <c r="I14" s="492"/>
      <c r="J14" s="491" t="str">
        <f>J12</f>
        <v>EXCHANGE RATE:</v>
      </c>
      <c r="K14" s="57"/>
      <c r="N14" s="89"/>
      <c r="O14" s="193" t="str">
        <f>MPI!O14</f>
        <v>CURRENCY 4:</v>
      </c>
      <c r="P14" s="203"/>
      <c r="Q14" s="491" t="str">
        <f>Q12</f>
        <v>EXCHANGE RATE:</v>
      </c>
      <c r="R14" s="180"/>
      <c r="S14" s="89"/>
      <c r="T14" s="243"/>
      <c r="U14" s="298"/>
      <c r="V14" s="298"/>
    </row>
    <row r="15" spans="1:51" s="181" customFormat="1" ht="6" customHeight="1">
      <c r="A15" s="257"/>
      <c r="B15" s="61"/>
      <c r="C15" s="61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243"/>
      <c r="U15" s="298"/>
      <c r="V15" s="298"/>
    </row>
    <row r="16" spans="1:51" s="107" customFormat="1" ht="19.5" customHeight="1">
      <c r="A16" s="277"/>
      <c r="B16" s="744" t="s">
        <v>18</v>
      </c>
      <c r="C16" s="744"/>
      <c r="D16" s="582" t="str">
        <f>IF(SUM(Q20:R57,Q64:R107)=0,"",SUM(Q20:R57,Q64:R107))</f>
        <v/>
      </c>
      <c r="E16" s="582"/>
      <c r="F16" s="582"/>
      <c r="G16" s="202"/>
      <c r="H16" s="108"/>
      <c r="I16" s="108"/>
      <c r="J16" s="116"/>
      <c r="K16" s="116"/>
      <c r="L16" s="116"/>
      <c r="M16" s="116"/>
      <c r="N16" s="116"/>
      <c r="O16" s="116"/>
      <c r="P16" s="116"/>
      <c r="T16" s="269"/>
      <c r="U16" s="301"/>
      <c r="V16" s="301"/>
    </row>
    <row r="17" spans="1:242" s="65" customFormat="1" ht="7.5" customHeight="1">
      <c r="A17" s="277"/>
      <c r="B17" s="62"/>
      <c r="C17" s="62"/>
      <c r="D17" s="62"/>
      <c r="E17" s="63"/>
      <c r="F17" s="63"/>
      <c r="G17" s="63"/>
      <c r="H17" s="63"/>
      <c r="I17" s="63"/>
      <c r="J17" s="63"/>
      <c r="K17" s="62"/>
      <c r="L17" s="62"/>
      <c r="M17" s="63"/>
      <c r="N17" s="63"/>
      <c r="O17" s="63"/>
      <c r="P17" s="63"/>
      <c r="Q17" s="63"/>
      <c r="R17" s="63"/>
      <c r="S17" s="64"/>
      <c r="T17" s="241"/>
      <c r="U17" s="302"/>
      <c r="V17" s="302"/>
    </row>
    <row r="18" spans="1:242" s="66" customFormat="1">
      <c r="A18" s="263"/>
      <c r="B18" s="546" t="s">
        <v>0</v>
      </c>
      <c r="C18" s="599" t="str">
        <f>MPI!D18</f>
        <v>description (please use only 1 row for each item)</v>
      </c>
      <c r="D18" s="600"/>
      <c r="E18" s="600"/>
      <c r="F18" s="600"/>
      <c r="G18" s="600"/>
      <c r="H18" s="600"/>
      <c r="I18" s="600"/>
      <c r="J18" s="600"/>
      <c r="K18" s="600"/>
      <c r="L18" s="601"/>
      <c r="M18" s="555" t="str">
        <f>MPI!M18</f>
        <v>original currency</v>
      </c>
      <c r="N18" s="556" t="str">
        <f>MPI!O18</f>
        <v>item cost 
(original currency)</v>
      </c>
      <c r="O18" s="557"/>
      <c r="P18" s="558"/>
      <c r="Q18" s="537" t="str">
        <f>MPI!Q18</f>
        <v>item cost (US$)</v>
      </c>
      <c r="R18" s="539"/>
      <c r="S18" s="619" t="s">
        <v>1</v>
      </c>
      <c r="T18" s="244"/>
      <c r="U18" s="303"/>
      <c r="V18" s="303"/>
    </row>
    <row r="19" spans="1:242" s="66" customFormat="1" ht="18.75" customHeight="1">
      <c r="A19" s="263"/>
      <c r="B19" s="547"/>
      <c r="C19" s="602"/>
      <c r="D19" s="603"/>
      <c r="E19" s="603"/>
      <c r="F19" s="603"/>
      <c r="G19" s="603"/>
      <c r="H19" s="603"/>
      <c r="I19" s="603"/>
      <c r="J19" s="603"/>
      <c r="K19" s="603"/>
      <c r="L19" s="604"/>
      <c r="M19" s="567"/>
      <c r="N19" s="574"/>
      <c r="O19" s="618"/>
      <c r="P19" s="575"/>
      <c r="Q19" s="544"/>
      <c r="R19" s="545"/>
      <c r="S19" s="620"/>
      <c r="T19" s="244"/>
      <c r="U19" s="303"/>
      <c r="V19" s="303"/>
    </row>
    <row r="20" spans="1:242" customFormat="1" ht="23.25" customHeight="1">
      <c r="A20" s="148"/>
      <c r="B20" s="194"/>
      <c r="C20" s="583"/>
      <c r="D20" s="584"/>
      <c r="E20" s="584"/>
      <c r="F20" s="584"/>
      <c r="G20" s="584"/>
      <c r="H20" s="584"/>
      <c r="I20" s="584"/>
      <c r="J20" s="584"/>
      <c r="K20" s="584"/>
      <c r="L20" s="585"/>
      <c r="M20" s="296"/>
      <c r="N20" s="153"/>
      <c r="O20" s="609"/>
      <c r="P20" s="610"/>
      <c r="Q20" s="611" t="str">
        <f>IF(ISERROR(INDEX($V$20:$V$25,MATCH(M20,$U$20:$U$25,0))*O20),"",INDEX($V$20:$V$25,MATCH(M20,$U$20:$U$25,0))*O20)</f>
        <v/>
      </c>
      <c r="R20" s="612"/>
      <c r="S20" s="38"/>
      <c r="T20" s="270"/>
      <c r="U20" s="304" t="str">
        <f>IF($C$12=0,"",C$12)</f>
        <v>USD</v>
      </c>
      <c r="V20" s="305">
        <f>IF(E12=0,"",E12)</f>
        <v>1</v>
      </c>
      <c r="IG20" s="55"/>
      <c r="IH20" s="21"/>
    </row>
    <row r="21" spans="1:242" customFormat="1" ht="22.5" customHeight="1">
      <c r="A21" s="148"/>
      <c r="B21" s="194"/>
      <c r="C21" s="583"/>
      <c r="D21" s="584"/>
      <c r="E21" s="584"/>
      <c r="F21" s="584"/>
      <c r="G21" s="584"/>
      <c r="H21" s="584"/>
      <c r="I21" s="584"/>
      <c r="J21" s="584"/>
      <c r="K21" s="584"/>
      <c r="L21" s="585"/>
      <c r="M21" s="296"/>
      <c r="N21" s="153"/>
      <c r="O21" s="609"/>
      <c r="P21" s="610"/>
      <c r="Q21" s="611" t="str">
        <f t="shared" ref="Q21:Q57" si="0">IF(ISERROR(INDEX($V$20:$V$25,MATCH(M21,$U$20:$U$25,0))*O21),"",INDEX($V$20:$V$25,MATCH(M21,$U$20:$U$25,0))*O21)</f>
        <v/>
      </c>
      <c r="R21" s="612"/>
      <c r="S21" s="38"/>
      <c r="T21" s="270"/>
      <c r="U21" s="304" t="str">
        <f>IF($I$12=0,"",$I$12)</f>
        <v/>
      </c>
      <c r="V21" s="305" t="str">
        <f>IF(K12=0,"",K12)</f>
        <v/>
      </c>
      <c r="IG21" s="55"/>
      <c r="IH21" s="21"/>
    </row>
    <row r="22" spans="1:242" customFormat="1" ht="22.5" customHeight="1">
      <c r="A22" s="148"/>
      <c r="B22" s="194"/>
      <c r="C22" s="583"/>
      <c r="D22" s="584"/>
      <c r="E22" s="584"/>
      <c r="F22" s="584"/>
      <c r="G22" s="584"/>
      <c r="H22" s="584"/>
      <c r="I22" s="584"/>
      <c r="J22" s="584"/>
      <c r="K22" s="584"/>
      <c r="L22" s="585"/>
      <c r="M22" s="296"/>
      <c r="N22" s="153"/>
      <c r="O22" s="609"/>
      <c r="P22" s="610"/>
      <c r="Q22" s="611" t="str">
        <f t="shared" si="0"/>
        <v/>
      </c>
      <c r="R22" s="612"/>
      <c r="S22" s="38"/>
      <c r="T22" s="270"/>
      <c r="U22" s="304" t="str">
        <f>IF($P$12=0,"",$P$12)</f>
        <v/>
      </c>
      <c r="V22" s="305" t="str">
        <f>IF(R12=0,"",R12)</f>
        <v/>
      </c>
      <c r="IG22" s="55"/>
      <c r="IH22" s="21"/>
    </row>
    <row r="23" spans="1:242" customFormat="1" ht="22.5" customHeight="1">
      <c r="A23" s="148"/>
      <c r="B23" s="194"/>
      <c r="C23" s="583"/>
      <c r="D23" s="584"/>
      <c r="E23" s="584"/>
      <c r="F23" s="584"/>
      <c r="G23" s="584"/>
      <c r="H23" s="584"/>
      <c r="I23" s="584"/>
      <c r="J23" s="584"/>
      <c r="K23" s="584"/>
      <c r="L23" s="585"/>
      <c r="M23" s="296"/>
      <c r="N23" s="153"/>
      <c r="O23" s="609"/>
      <c r="P23" s="610"/>
      <c r="Q23" s="611" t="str">
        <f t="shared" si="0"/>
        <v/>
      </c>
      <c r="R23" s="612"/>
      <c r="S23" s="38"/>
      <c r="T23" s="270"/>
      <c r="U23" s="304" t="str">
        <f>IF($C$14=0,"",$C$14)</f>
        <v/>
      </c>
      <c r="V23" s="305" t="str">
        <f>IF(E14=0,"",E14)</f>
        <v/>
      </c>
      <c r="IG23" s="55"/>
      <c r="IH23" s="21"/>
    </row>
    <row r="24" spans="1:242" customFormat="1" ht="22.5" customHeight="1">
      <c r="A24" s="148"/>
      <c r="B24" s="194"/>
      <c r="C24" s="583"/>
      <c r="D24" s="584"/>
      <c r="E24" s="584"/>
      <c r="F24" s="584"/>
      <c r="G24" s="584"/>
      <c r="H24" s="584"/>
      <c r="I24" s="584"/>
      <c r="J24" s="584"/>
      <c r="K24" s="584"/>
      <c r="L24" s="585"/>
      <c r="M24" s="296"/>
      <c r="N24" s="153"/>
      <c r="O24" s="609"/>
      <c r="P24" s="610"/>
      <c r="Q24" s="611" t="str">
        <f t="shared" si="0"/>
        <v/>
      </c>
      <c r="R24" s="612"/>
      <c r="S24" s="38"/>
      <c r="T24" s="270"/>
      <c r="U24" s="304" t="str">
        <f>IF(I14=0,"",I14)</f>
        <v/>
      </c>
      <c r="V24" s="305" t="str">
        <f>IF(K14=0,"",K14)</f>
        <v/>
      </c>
      <c r="IG24" s="55"/>
      <c r="IH24" s="21"/>
    </row>
    <row r="25" spans="1:242" customFormat="1" ht="22.5" customHeight="1">
      <c r="A25" s="148"/>
      <c r="B25" s="194"/>
      <c r="C25" s="583"/>
      <c r="D25" s="584"/>
      <c r="E25" s="584"/>
      <c r="F25" s="584"/>
      <c r="G25" s="584"/>
      <c r="H25" s="584"/>
      <c r="I25" s="584"/>
      <c r="J25" s="584"/>
      <c r="K25" s="584"/>
      <c r="L25" s="585"/>
      <c r="M25" s="296"/>
      <c r="N25" s="153"/>
      <c r="O25" s="609"/>
      <c r="P25" s="610"/>
      <c r="Q25" s="611" t="str">
        <f t="shared" si="0"/>
        <v/>
      </c>
      <c r="R25" s="612"/>
      <c r="S25" s="38"/>
      <c r="T25" s="270"/>
      <c r="U25" s="304" t="str">
        <f>IF($P$14=0,"",$P$14)</f>
        <v/>
      </c>
      <c r="V25" s="305" t="str">
        <f>IF(R14=0,"",R14)</f>
        <v/>
      </c>
      <c r="IG25" s="55"/>
      <c r="IH25" s="21"/>
    </row>
    <row r="26" spans="1:242" customFormat="1" ht="22.5" customHeight="1">
      <c r="A26" s="148"/>
      <c r="B26" s="194"/>
      <c r="C26" s="583"/>
      <c r="D26" s="584"/>
      <c r="E26" s="584"/>
      <c r="F26" s="584"/>
      <c r="G26" s="584"/>
      <c r="H26" s="584"/>
      <c r="I26" s="584"/>
      <c r="J26" s="584"/>
      <c r="K26" s="584"/>
      <c r="L26" s="585"/>
      <c r="M26" s="296"/>
      <c r="N26" s="153"/>
      <c r="O26" s="609"/>
      <c r="P26" s="610"/>
      <c r="Q26" s="611" t="str">
        <f t="shared" si="0"/>
        <v/>
      </c>
      <c r="R26" s="612"/>
      <c r="S26" s="38"/>
      <c r="T26" s="270"/>
      <c r="U26" s="298"/>
      <c r="V26" s="298"/>
      <c r="IG26" s="55"/>
      <c r="IH26" s="21"/>
    </row>
    <row r="27" spans="1:242" customFormat="1" ht="22.5" customHeight="1">
      <c r="A27" s="148"/>
      <c r="B27" s="194"/>
      <c r="C27" s="583"/>
      <c r="D27" s="584"/>
      <c r="E27" s="584"/>
      <c r="F27" s="584"/>
      <c r="G27" s="584"/>
      <c r="H27" s="584"/>
      <c r="I27" s="584"/>
      <c r="J27" s="584"/>
      <c r="K27" s="584"/>
      <c r="L27" s="585"/>
      <c r="M27" s="296"/>
      <c r="N27" s="153"/>
      <c r="O27" s="609"/>
      <c r="P27" s="610"/>
      <c r="Q27" s="611" t="str">
        <f t="shared" si="0"/>
        <v/>
      </c>
      <c r="R27" s="612"/>
      <c r="S27" s="38"/>
      <c r="T27" s="270"/>
      <c r="U27" s="298"/>
      <c r="V27" s="298"/>
      <c r="IG27" s="21"/>
      <c r="IH27" s="21"/>
    </row>
    <row r="28" spans="1:242" customFormat="1" ht="22.5" customHeight="1">
      <c r="A28" s="148"/>
      <c r="B28" s="194"/>
      <c r="C28" s="583"/>
      <c r="D28" s="584"/>
      <c r="E28" s="584"/>
      <c r="F28" s="584"/>
      <c r="G28" s="584"/>
      <c r="H28" s="584"/>
      <c r="I28" s="584"/>
      <c r="J28" s="584"/>
      <c r="K28" s="584"/>
      <c r="L28" s="585"/>
      <c r="M28" s="296"/>
      <c r="N28" s="153"/>
      <c r="O28" s="609"/>
      <c r="P28" s="610"/>
      <c r="Q28" s="611" t="str">
        <f t="shared" si="0"/>
        <v/>
      </c>
      <c r="R28" s="612"/>
      <c r="S28" s="38"/>
      <c r="T28" s="270"/>
      <c r="U28" s="298"/>
      <c r="V28" s="298"/>
      <c r="IG28" s="21"/>
      <c r="IH28" s="21"/>
    </row>
    <row r="29" spans="1:242" customFormat="1" ht="22.5" customHeight="1">
      <c r="A29" s="148"/>
      <c r="B29" s="194"/>
      <c r="C29" s="583"/>
      <c r="D29" s="584"/>
      <c r="E29" s="584"/>
      <c r="F29" s="584"/>
      <c r="G29" s="584"/>
      <c r="H29" s="584"/>
      <c r="I29" s="584"/>
      <c r="J29" s="584"/>
      <c r="K29" s="584"/>
      <c r="L29" s="585"/>
      <c r="M29" s="296"/>
      <c r="N29" s="153"/>
      <c r="O29" s="609"/>
      <c r="P29" s="610"/>
      <c r="Q29" s="611" t="str">
        <f t="shared" si="0"/>
        <v/>
      </c>
      <c r="R29" s="612"/>
      <c r="S29" s="38"/>
      <c r="T29" s="270"/>
      <c r="U29" s="298"/>
      <c r="V29" s="298"/>
    </row>
    <row r="30" spans="1:242" customFormat="1" ht="22.5" customHeight="1">
      <c r="A30" s="148"/>
      <c r="B30" s="194"/>
      <c r="C30" s="583"/>
      <c r="D30" s="584"/>
      <c r="E30" s="584"/>
      <c r="F30" s="584"/>
      <c r="G30" s="584"/>
      <c r="H30" s="584"/>
      <c r="I30" s="584"/>
      <c r="J30" s="584"/>
      <c r="K30" s="584"/>
      <c r="L30" s="585"/>
      <c r="M30" s="296"/>
      <c r="N30" s="153"/>
      <c r="O30" s="609"/>
      <c r="P30" s="610"/>
      <c r="Q30" s="611" t="str">
        <f t="shared" si="0"/>
        <v/>
      </c>
      <c r="R30" s="612"/>
      <c r="S30" s="38"/>
      <c r="T30" s="270"/>
      <c r="U30" s="298"/>
      <c r="V30" s="298"/>
    </row>
    <row r="31" spans="1:242" customFormat="1" ht="22.5" customHeight="1">
      <c r="A31" s="148"/>
      <c r="B31" s="194"/>
      <c r="C31" s="583"/>
      <c r="D31" s="584"/>
      <c r="E31" s="584"/>
      <c r="F31" s="584"/>
      <c r="G31" s="584"/>
      <c r="H31" s="584"/>
      <c r="I31" s="584"/>
      <c r="J31" s="584"/>
      <c r="K31" s="584"/>
      <c r="L31" s="585"/>
      <c r="M31" s="296"/>
      <c r="N31" s="153"/>
      <c r="O31" s="609"/>
      <c r="P31" s="610"/>
      <c r="Q31" s="611" t="str">
        <f t="shared" si="0"/>
        <v/>
      </c>
      <c r="R31" s="612"/>
      <c r="S31" s="38"/>
      <c r="T31" s="270"/>
      <c r="U31" s="298"/>
      <c r="V31" s="298"/>
    </row>
    <row r="32" spans="1:242" customFormat="1" ht="22.5" customHeight="1">
      <c r="A32" s="148"/>
      <c r="B32" s="194"/>
      <c r="C32" s="583"/>
      <c r="D32" s="584"/>
      <c r="E32" s="584"/>
      <c r="F32" s="584"/>
      <c r="G32" s="584"/>
      <c r="H32" s="584"/>
      <c r="I32" s="584"/>
      <c r="J32" s="584"/>
      <c r="K32" s="584"/>
      <c r="L32" s="585"/>
      <c r="M32" s="296"/>
      <c r="N32" s="153"/>
      <c r="O32" s="609"/>
      <c r="P32" s="610"/>
      <c r="Q32" s="611" t="str">
        <f t="shared" si="0"/>
        <v/>
      </c>
      <c r="R32" s="612"/>
      <c r="S32" s="38"/>
      <c r="T32" s="270"/>
      <c r="U32" s="298"/>
      <c r="V32" s="298"/>
    </row>
    <row r="33" spans="1:22" customFormat="1" ht="22.5" customHeight="1">
      <c r="A33" s="148"/>
      <c r="B33" s="194"/>
      <c r="C33" s="583"/>
      <c r="D33" s="584"/>
      <c r="E33" s="584"/>
      <c r="F33" s="584"/>
      <c r="G33" s="584"/>
      <c r="H33" s="584"/>
      <c r="I33" s="584"/>
      <c r="J33" s="584"/>
      <c r="K33" s="584"/>
      <c r="L33" s="585"/>
      <c r="M33" s="296"/>
      <c r="N33" s="153"/>
      <c r="O33" s="609"/>
      <c r="P33" s="610"/>
      <c r="Q33" s="611" t="str">
        <f t="shared" si="0"/>
        <v/>
      </c>
      <c r="R33" s="612"/>
      <c r="S33" s="38"/>
      <c r="T33" s="270"/>
      <c r="U33" s="298"/>
      <c r="V33" s="298"/>
    </row>
    <row r="34" spans="1:22" customFormat="1" ht="22.5" customHeight="1">
      <c r="A34" s="148"/>
      <c r="B34" s="194"/>
      <c r="C34" s="583"/>
      <c r="D34" s="584"/>
      <c r="E34" s="584"/>
      <c r="F34" s="584"/>
      <c r="G34" s="584"/>
      <c r="H34" s="584"/>
      <c r="I34" s="584"/>
      <c r="J34" s="584"/>
      <c r="K34" s="584"/>
      <c r="L34" s="585"/>
      <c r="M34" s="296"/>
      <c r="N34" s="153"/>
      <c r="O34" s="609"/>
      <c r="P34" s="610"/>
      <c r="Q34" s="611" t="str">
        <f t="shared" si="0"/>
        <v/>
      </c>
      <c r="R34" s="612"/>
      <c r="S34" s="38"/>
      <c r="T34" s="270"/>
      <c r="U34" s="298"/>
      <c r="V34" s="298"/>
    </row>
    <row r="35" spans="1:22" customFormat="1" ht="22.5" customHeight="1">
      <c r="A35" s="148"/>
      <c r="B35" s="194"/>
      <c r="C35" s="583"/>
      <c r="D35" s="584"/>
      <c r="E35" s="584"/>
      <c r="F35" s="584"/>
      <c r="G35" s="584"/>
      <c r="H35" s="584"/>
      <c r="I35" s="584"/>
      <c r="J35" s="584"/>
      <c r="K35" s="584"/>
      <c r="L35" s="585"/>
      <c r="M35" s="296"/>
      <c r="N35" s="153"/>
      <c r="O35" s="609"/>
      <c r="P35" s="610"/>
      <c r="Q35" s="611" t="str">
        <f t="shared" si="0"/>
        <v/>
      </c>
      <c r="R35" s="612"/>
      <c r="S35" s="38"/>
      <c r="T35" s="270"/>
      <c r="U35" s="298"/>
      <c r="V35" s="298"/>
    </row>
    <row r="36" spans="1:22" customFormat="1" ht="22.5" customHeight="1">
      <c r="A36" s="148"/>
      <c r="B36" s="194"/>
      <c r="C36" s="583"/>
      <c r="D36" s="584"/>
      <c r="E36" s="584"/>
      <c r="F36" s="584"/>
      <c r="G36" s="584"/>
      <c r="H36" s="584"/>
      <c r="I36" s="584"/>
      <c r="J36" s="584"/>
      <c r="K36" s="584"/>
      <c r="L36" s="585"/>
      <c r="M36" s="296"/>
      <c r="N36" s="153"/>
      <c r="O36" s="609"/>
      <c r="P36" s="610"/>
      <c r="Q36" s="611" t="str">
        <f t="shared" si="0"/>
        <v/>
      </c>
      <c r="R36" s="612"/>
      <c r="S36" s="38"/>
      <c r="T36" s="270"/>
      <c r="U36" s="298"/>
      <c r="V36" s="298"/>
    </row>
    <row r="37" spans="1:22" customFormat="1" ht="22.5" customHeight="1">
      <c r="A37" s="148"/>
      <c r="B37" s="194"/>
      <c r="C37" s="583"/>
      <c r="D37" s="584"/>
      <c r="E37" s="584"/>
      <c r="F37" s="584"/>
      <c r="G37" s="584"/>
      <c r="H37" s="584"/>
      <c r="I37" s="584"/>
      <c r="J37" s="584"/>
      <c r="K37" s="584"/>
      <c r="L37" s="585"/>
      <c r="M37" s="296"/>
      <c r="N37" s="153"/>
      <c r="O37" s="609"/>
      <c r="P37" s="610"/>
      <c r="Q37" s="611" t="str">
        <f t="shared" si="0"/>
        <v/>
      </c>
      <c r="R37" s="612"/>
      <c r="S37" s="38"/>
      <c r="T37" s="270"/>
      <c r="U37" s="298"/>
      <c r="V37" s="298"/>
    </row>
    <row r="38" spans="1:22" customFormat="1" ht="22.5" customHeight="1">
      <c r="A38" s="148"/>
      <c r="B38" s="194"/>
      <c r="C38" s="583"/>
      <c r="D38" s="584"/>
      <c r="E38" s="584"/>
      <c r="F38" s="584"/>
      <c r="G38" s="584"/>
      <c r="H38" s="584"/>
      <c r="I38" s="584"/>
      <c r="J38" s="584"/>
      <c r="K38" s="584"/>
      <c r="L38" s="585"/>
      <c r="M38" s="296"/>
      <c r="N38" s="153"/>
      <c r="O38" s="609"/>
      <c r="P38" s="610"/>
      <c r="Q38" s="611" t="str">
        <f t="shared" si="0"/>
        <v/>
      </c>
      <c r="R38" s="612"/>
      <c r="S38" s="38"/>
      <c r="T38" s="270"/>
      <c r="U38" s="298"/>
      <c r="V38" s="298"/>
    </row>
    <row r="39" spans="1:22" customFormat="1" ht="22.5" customHeight="1">
      <c r="A39" s="148"/>
      <c r="B39" s="194"/>
      <c r="C39" s="583"/>
      <c r="D39" s="584"/>
      <c r="E39" s="584"/>
      <c r="F39" s="584"/>
      <c r="G39" s="584"/>
      <c r="H39" s="584"/>
      <c r="I39" s="584"/>
      <c r="J39" s="584"/>
      <c r="K39" s="584"/>
      <c r="L39" s="585"/>
      <c r="M39" s="296"/>
      <c r="N39" s="153"/>
      <c r="O39" s="609"/>
      <c r="P39" s="610"/>
      <c r="Q39" s="611" t="str">
        <f t="shared" si="0"/>
        <v/>
      </c>
      <c r="R39" s="612"/>
      <c r="S39" s="38"/>
      <c r="T39" s="270"/>
      <c r="U39" s="298"/>
      <c r="V39" s="298"/>
    </row>
    <row r="40" spans="1:22" s="181" customFormat="1" ht="22.5" customHeight="1">
      <c r="A40" s="148"/>
      <c r="B40" s="194"/>
      <c r="C40" s="219"/>
      <c r="D40" s="220"/>
      <c r="E40" s="220"/>
      <c r="F40" s="220"/>
      <c r="G40" s="220"/>
      <c r="H40" s="220"/>
      <c r="I40" s="220"/>
      <c r="J40" s="220"/>
      <c r="K40" s="220"/>
      <c r="L40" s="221"/>
      <c r="M40" s="296"/>
      <c r="N40" s="153"/>
      <c r="O40" s="222"/>
      <c r="P40" s="223"/>
      <c r="Q40" s="611" t="str">
        <f t="shared" si="0"/>
        <v/>
      </c>
      <c r="R40" s="612"/>
      <c r="S40" s="38"/>
      <c r="T40" s="270"/>
      <c r="U40" s="298"/>
      <c r="V40" s="298"/>
    </row>
    <row r="41" spans="1:22" s="181" customFormat="1" ht="22.5" customHeight="1">
      <c r="A41" s="148"/>
      <c r="B41" s="194"/>
      <c r="C41" s="219"/>
      <c r="D41" s="220"/>
      <c r="E41" s="220"/>
      <c r="F41" s="220"/>
      <c r="G41" s="220"/>
      <c r="H41" s="220"/>
      <c r="I41" s="220"/>
      <c r="J41" s="220"/>
      <c r="K41" s="220"/>
      <c r="L41" s="221"/>
      <c r="M41" s="296"/>
      <c r="N41" s="153"/>
      <c r="O41" s="222"/>
      <c r="P41" s="223"/>
      <c r="Q41" s="611" t="str">
        <f t="shared" si="0"/>
        <v/>
      </c>
      <c r="R41" s="612"/>
      <c r="S41" s="38"/>
      <c r="T41" s="270"/>
      <c r="U41" s="298"/>
      <c r="V41" s="298"/>
    </row>
    <row r="42" spans="1:22" s="181" customFormat="1" ht="22.5" customHeight="1">
      <c r="A42" s="148"/>
      <c r="B42" s="194"/>
      <c r="C42" s="219"/>
      <c r="D42" s="220"/>
      <c r="E42" s="220"/>
      <c r="F42" s="220"/>
      <c r="G42" s="220"/>
      <c r="H42" s="220"/>
      <c r="I42" s="220"/>
      <c r="J42" s="220"/>
      <c r="K42" s="220"/>
      <c r="L42" s="221"/>
      <c r="M42" s="296"/>
      <c r="N42" s="153"/>
      <c r="O42" s="222"/>
      <c r="P42" s="223"/>
      <c r="Q42" s="611" t="str">
        <f t="shared" si="0"/>
        <v/>
      </c>
      <c r="R42" s="612"/>
      <c r="S42" s="38"/>
      <c r="T42" s="270"/>
      <c r="U42" s="298"/>
      <c r="V42" s="298"/>
    </row>
    <row r="43" spans="1:22" s="181" customFormat="1" ht="22.5" customHeight="1">
      <c r="A43" s="148"/>
      <c r="B43" s="194"/>
      <c r="C43" s="219"/>
      <c r="D43" s="220"/>
      <c r="E43" s="220"/>
      <c r="F43" s="220"/>
      <c r="G43" s="220"/>
      <c r="H43" s="220"/>
      <c r="I43" s="220"/>
      <c r="J43" s="220"/>
      <c r="K43" s="220"/>
      <c r="L43" s="221"/>
      <c r="M43" s="296"/>
      <c r="N43" s="153"/>
      <c r="O43" s="222"/>
      <c r="P43" s="223"/>
      <c r="Q43" s="611" t="str">
        <f t="shared" si="0"/>
        <v/>
      </c>
      <c r="R43" s="612"/>
      <c r="S43" s="38"/>
      <c r="T43" s="270"/>
      <c r="U43" s="298"/>
      <c r="V43" s="298"/>
    </row>
    <row r="44" spans="1:22" s="181" customFormat="1" ht="22.5" customHeight="1">
      <c r="A44" s="148"/>
      <c r="B44" s="194"/>
      <c r="C44" s="219"/>
      <c r="D44" s="220"/>
      <c r="E44" s="220"/>
      <c r="F44" s="220"/>
      <c r="G44" s="220"/>
      <c r="H44" s="220"/>
      <c r="I44" s="220"/>
      <c r="J44" s="220"/>
      <c r="K44" s="220"/>
      <c r="L44" s="221"/>
      <c r="M44" s="296"/>
      <c r="N44" s="153"/>
      <c r="O44" s="222"/>
      <c r="P44" s="223"/>
      <c r="Q44" s="611" t="str">
        <f t="shared" si="0"/>
        <v/>
      </c>
      <c r="R44" s="612"/>
      <c r="S44" s="38"/>
      <c r="T44" s="270"/>
      <c r="U44" s="298"/>
      <c r="V44" s="298"/>
    </row>
    <row r="45" spans="1:22" s="181" customFormat="1" ht="22.5" customHeight="1">
      <c r="A45" s="148"/>
      <c r="B45" s="194"/>
      <c r="C45" s="219"/>
      <c r="D45" s="220"/>
      <c r="E45" s="220"/>
      <c r="F45" s="220"/>
      <c r="G45" s="220"/>
      <c r="H45" s="220"/>
      <c r="I45" s="220"/>
      <c r="J45" s="220"/>
      <c r="K45" s="220"/>
      <c r="L45" s="221"/>
      <c r="M45" s="296"/>
      <c r="N45" s="153"/>
      <c r="O45" s="222"/>
      <c r="P45" s="223"/>
      <c r="Q45" s="611" t="str">
        <f t="shared" si="0"/>
        <v/>
      </c>
      <c r="R45" s="612"/>
      <c r="S45" s="38"/>
      <c r="T45" s="270"/>
      <c r="U45" s="298"/>
      <c r="V45" s="298"/>
    </row>
    <row r="46" spans="1:22" s="181" customFormat="1" ht="22.5" customHeight="1">
      <c r="A46" s="148"/>
      <c r="B46" s="194"/>
      <c r="C46" s="219"/>
      <c r="D46" s="220"/>
      <c r="E46" s="220"/>
      <c r="F46" s="220"/>
      <c r="G46" s="220"/>
      <c r="H46" s="220"/>
      <c r="I46" s="220"/>
      <c r="J46" s="220"/>
      <c r="K46" s="220"/>
      <c r="L46" s="221"/>
      <c r="M46" s="296"/>
      <c r="N46" s="153"/>
      <c r="O46" s="222"/>
      <c r="P46" s="223"/>
      <c r="Q46" s="611" t="str">
        <f t="shared" si="0"/>
        <v/>
      </c>
      <c r="R46" s="612"/>
      <c r="S46" s="38"/>
      <c r="T46" s="270"/>
      <c r="U46" s="298"/>
      <c r="V46" s="298"/>
    </row>
    <row r="47" spans="1:22" s="181" customFormat="1" ht="22.5" customHeight="1">
      <c r="A47" s="148"/>
      <c r="B47" s="194"/>
      <c r="C47" s="219"/>
      <c r="D47" s="220"/>
      <c r="E47" s="220"/>
      <c r="F47" s="220"/>
      <c r="G47" s="220"/>
      <c r="H47" s="220"/>
      <c r="I47" s="220"/>
      <c r="J47" s="220"/>
      <c r="K47" s="220"/>
      <c r="L47" s="221"/>
      <c r="M47" s="296"/>
      <c r="N47" s="153"/>
      <c r="O47" s="222"/>
      <c r="P47" s="223"/>
      <c r="Q47" s="611" t="str">
        <f t="shared" si="0"/>
        <v/>
      </c>
      <c r="R47" s="612"/>
      <c r="S47" s="38"/>
      <c r="T47" s="270"/>
      <c r="U47" s="298"/>
      <c r="V47" s="298"/>
    </row>
    <row r="48" spans="1:22" s="181" customFormat="1" ht="22.5" customHeight="1">
      <c r="A48" s="148"/>
      <c r="B48" s="194"/>
      <c r="C48" s="219"/>
      <c r="D48" s="220"/>
      <c r="E48" s="220"/>
      <c r="F48" s="220"/>
      <c r="G48" s="220"/>
      <c r="H48" s="220"/>
      <c r="I48" s="220"/>
      <c r="J48" s="220"/>
      <c r="K48" s="220"/>
      <c r="L48" s="221"/>
      <c r="M48" s="296"/>
      <c r="N48" s="153"/>
      <c r="O48" s="222"/>
      <c r="P48" s="223"/>
      <c r="Q48" s="611" t="str">
        <f t="shared" si="0"/>
        <v/>
      </c>
      <c r="R48" s="612"/>
      <c r="S48" s="38"/>
      <c r="T48" s="270"/>
      <c r="U48" s="298"/>
      <c r="V48" s="298"/>
    </row>
    <row r="49" spans="1:242" s="181" customFormat="1" ht="22.5" customHeight="1">
      <c r="A49" s="148"/>
      <c r="B49" s="194"/>
      <c r="C49" s="219"/>
      <c r="D49" s="220"/>
      <c r="E49" s="220"/>
      <c r="F49" s="220"/>
      <c r="G49" s="220"/>
      <c r="H49" s="220"/>
      <c r="I49" s="220"/>
      <c r="J49" s="220"/>
      <c r="K49" s="220"/>
      <c r="L49" s="221"/>
      <c r="M49" s="296"/>
      <c r="N49" s="153"/>
      <c r="O49" s="222"/>
      <c r="P49" s="223"/>
      <c r="Q49" s="611" t="str">
        <f t="shared" si="0"/>
        <v/>
      </c>
      <c r="R49" s="612"/>
      <c r="S49" s="38"/>
      <c r="T49" s="270"/>
      <c r="U49" s="298"/>
      <c r="V49" s="298"/>
    </row>
    <row r="50" spans="1:242" s="181" customFormat="1" ht="22.5" customHeight="1">
      <c r="A50" s="148"/>
      <c r="B50" s="194"/>
      <c r="C50" s="219"/>
      <c r="D50" s="220"/>
      <c r="E50" s="220"/>
      <c r="F50" s="220"/>
      <c r="G50" s="220"/>
      <c r="H50" s="220"/>
      <c r="I50" s="220"/>
      <c r="J50" s="220"/>
      <c r="K50" s="220"/>
      <c r="L50" s="221"/>
      <c r="M50" s="296"/>
      <c r="N50" s="153"/>
      <c r="O50" s="222"/>
      <c r="P50" s="223"/>
      <c r="Q50" s="611" t="str">
        <f t="shared" si="0"/>
        <v/>
      </c>
      <c r="R50" s="612"/>
      <c r="S50" s="38"/>
      <c r="T50" s="270"/>
      <c r="U50" s="298"/>
      <c r="V50" s="298"/>
    </row>
    <row r="51" spans="1:242" s="181" customFormat="1" ht="22.5" customHeight="1">
      <c r="A51" s="148"/>
      <c r="B51" s="194"/>
      <c r="C51" s="219"/>
      <c r="D51" s="220"/>
      <c r="E51" s="220"/>
      <c r="F51" s="220"/>
      <c r="G51" s="220"/>
      <c r="H51" s="220"/>
      <c r="I51" s="220"/>
      <c r="J51" s="220"/>
      <c r="K51" s="220"/>
      <c r="L51" s="221"/>
      <c r="M51" s="296"/>
      <c r="N51" s="153"/>
      <c r="O51" s="222"/>
      <c r="P51" s="223"/>
      <c r="Q51" s="611" t="str">
        <f t="shared" si="0"/>
        <v/>
      </c>
      <c r="R51" s="612"/>
      <c r="S51" s="38"/>
      <c r="T51" s="270"/>
      <c r="U51" s="298"/>
      <c r="V51" s="298"/>
    </row>
    <row r="52" spans="1:242" s="181" customFormat="1" ht="22.5" customHeight="1">
      <c r="A52" s="148"/>
      <c r="B52" s="194"/>
      <c r="C52" s="219"/>
      <c r="D52" s="220"/>
      <c r="E52" s="220"/>
      <c r="F52" s="220"/>
      <c r="G52" s="220"/>
      <c r="H52" s="220"/>
      <c r="I52" s="220"/>
      <c r="J52" s="220"/>
      <c r="K52" s="220"/>
      <c r="L52" s="221"/>
      <c r="M52" s="296"/>
      <c r="N52" s="153"/>
      <c r="O52" s="222"/>
      <c r="P52" s="223"/>
      <c r="Q52" s="611" t="str">
        <f t="shared" si="0"/>
        <v/>
      </c>
      <c r="R52" s="612"/>
      <c r="S52" s="38"/>
      <c r="T52" s="270"/>
      <c r="U52" s="298"/>
      <c r="V52" s="298"/>
    </row>
    <row r="53" spans="1:242" customFormat="1" ht="22.5" customHeight="1">
      <c r="A53" s="148"/>
      <c r="B53" s="194"/>
      <c r="C53" s="583"/>
      <c r="D53" s="584"/>
      <c r="E53" s="584"/>
      <c r="F53" s="584"/>
      <c r="G53" s="584"/>
      <c r="H53" s="584"/>
      <c r="I53" s="584"/>
      <c r="J53" s="584"/>
      <c r="K53" s="584"/>
      <c r="L53" s="585"/>
      <c r="M53" s="296"/>
      <c r="N53" s="153"/>
      <c r="O53" s="609"/>
      <c r="P53" s="610"/>
      <c r="Q53" s="611" t="str">
        <f t="shared" si="0"/>
        <v/>
      </c>
      <c r="R53" s="612"/>
      <c r="S53" s="38"/>
      <c r="T53" s="270"/>
      <c r="U53" s="298"/>
      <c r="V53" s="298"/>
    </row>
    <row r="54" spans="1:242" customFormat="1" ht="22.5" customHeight="1">
      <c r="A54" s="148"/>
      <c r="B54" s="194"/>
      <c r="C54" s="583"/>
      <c r="D54" s="584"/>
      <c r="E54" s="584"/>
      <c r="F54" s="584"/>
      <c r="G54" s="584"/>
      <c r="H54" s="584"/>
      <c r="I54" s="584"/>
      <c r="J54" s="584"/>
      <c r="K54" s="584"/>
      <c r="L54" s="585"/>
      <c r="M54" s="296"/>
      <c r="N54" s="153"/>
      <c r="O54" s="609"/>
      <c r="P54" s="610"/>
      <c r="Q54" s="611" t="str">
        <f t="shared" si="0"/>
        <v/>
      </c>
      <c r="R54" s="612"/>
      <c r="S54" s="38"/>
      <c r="T54" s="270"/>
      <c r="U54" s="298"/>
      <c r="V54" s="298"/>
    </row>
    <row r="55" spans="1:242" s="181" customFormat="1" ht="22.5" customHeight="1">
      <c r="A55" s="148"/>
      <c r="B55" s="194"/>
      <c r="C55" s="219"/>
      <c r="D55" s="220"/>
      <c r="E55" s="220"/>
      <c r="F55" s="220"/>
      <c r="G55" s="220"/>
      <c r="H55" s="220"/>
      <c r="I55" s="220"/>
      <c r="J55" s="220"/>
      <c r="K55" s="220"/>
      <c r="L55" s="221"/>
      <c r="M55" s="296"/>
      <c r="N55" s="153"/>
      <c r="O55" s="222"/>
      <c r="P55" s="223"/>
      <c r="Q55" s="611" t="str">
        <f t="shared" si="0"/>
        <v/>
      </c>
      <c r="R55" s="612"/>
      <c r="S55" s="38"/>
      <c r="T55" s="270"/>
      <c r="U55" s="298"/>
      <c r="V55" s="298"/>
    </row>
    <row r="56" spans="1:242" customFormat="1" ht="22.5" customHeight="1">
      <c r="A56" s="148"/>
      <c r="B56" s="194"/>
      <c r="C56" s="583"/>
      <c r="D56" s="584"/>
      <c r="E56" s="584"/>
      <c r="F56" s="584"/>
      <c r="G56" s="584"/>
      <c r="H56" s="584"/>
      <c r="I56" s="584"/>
      <c r="J56" s="584"/>
      <c r="K56" s="584"/>
      <c r="L56" s="585"/>
      <c r="M56" s="296"/>
      <c r="N56" s="153"/>
      <c r="O56" s="609"/>
      <c r="P56" s="610"/>
      <c r="Q56" s="611" t="str">
        <f t="shared" si="0"/>
        <v/>
      </c>
      <c r="R56" s="612"/>
      <c r="S56" s="38"/>
      <c r="T56" s="270"/>
      <c r="U56" s="298"/>
      <c r="V56" s="298"/>
    </row>
    <row r="57" spans="1:242" customFormat="1" ht="22.5" customHeight="1">
      <c r="A57" s="148"/>
      <c r="B57" s="194"/>
      <c r="C57" s="583"/>
      <c r="D57" s="584"/>
      <c r="E57" s="584"/>
      <c r="F57" s="584"/>
      <c r="G57" s="584"/>
      <c r="H57" s="584"/>
      <c r="I57" s="584"/>
      <c r="J57" s="584"/>
      <c r="K57" s="584"/>
      <c r="L57" s="585"/>
      <c r="M57" s="296"/>
      <c r="N57" s="153"/>
      <c r="O57" s="609"/>
      <c r="P57" s="610"/>
      <c r="Q57" s="611" t="str">
        <f t="shared" si="0"/>
        <v/>
      </c>
      <c r="R57" s="612"/>
      <c r="S57" s="38"/>
      <c r="T57" s="270"/>
      <c r="U57" s="298"/>
      <c r="V57" s="298"/>
    </row>
    <row r="58" spans="1:242" s="84" customFormat="1" ht="6" customHeight="1">
      <c r="A58" s="257"/>
      <c r="B58" s="70"/>
      <c r="C58" s="70"/>
      <c r="D58" s="70"/>
      <c r="E58" s="64"/>
      <c r="F58" s="64"/>
      <c r="G58" s="64"/>
      <c r="H58" s="64"/>
      <c r="I58" s="64"/>
      <c r="J58" s="64"/>
      <c r="K58" s="70"/>
      <c r="L58" s="70"/>
      <c r="M58" s="71"/>
      <c r="N58" s="71"/>
      <c r="O58" s="71"/>
      <c r="P58" s="72"/>
      <c r="Q58" s="23"/>
      <c r="R58" s="23"/>
      <c r="S58" s="64"/>
      <c r="T58" s="271"/>
      <c r="U58" s="306"/>
      <c r="V58" s="306"/>
    </row>
    <row r="59" spans="1:242" s="66" customFormat="1" ht="23.25" customHeight="1">
      <c r="A59" s="263"/>
      <c r="B59" s="613" t="str">
        <f>MPN!B63</f>
        <v xml:space="preserve">Each item should be justified according to the objectives of the project.  </v>
      </c>
      <c r="C59" s="614"/>
      <c r="D59" s="614"/>
      <c r="E59" s="614"/>
      <c r="F59" s="614"/>
      <c r="G59" s="614"/>
      <c r="H59" s="614"/>
      <c r="I59" s="614"/>
      <c r="J59" s="614"/>
      <c r="K59" s="614"/>
      <c r="L59" s="614"/>
      <c r="M59" s="614"/>
      <c r="N59" s="614"/>
      <c r="O59" s="614"/>
      <c r="P59" s="614"/>
      <c r="Q59" s="614"/>
      <c r="R59" s="614"/>
      <c r="S59" s="615"/>
      <c r="T59" s="244"/>
      <c r="U59" s="307"/>
      <c r="V59" s="303"/>
    </row>
    <row r="60" spans="1:242" customFormat="1" ht="16.5" customHeight="1">
      <c r="A60" s="148"/>
      <c r="B60" s="75" t="str">
        <f>MCN!B56</f>
        <v>FAPESP,  OCTOBER 2013</v>
      </c>
      <c r="C60" s="48"/>
      <c r="D60" s="48"/>
      <c r="E60" s="42"/>
      <c r="F60" s="42"/>
      <c r="G60" s="42"/>
      <c r="H60" s="42"/>
      <c r="I60" s="42"/>
      <c r="J60" s="42"/>
      <c r="K60" s="48"/>
      <c r="L60" s="48"/>
      <c r="M60" s="42"/>
      <c r="N60" s="42"/>
      <c r="O60" s="42"/>
      <c r="P60" s="42"/>
      <c r="Q60" s="616">
        <v>1</v>
      </c>
      <c r="R60" s="616"/>
      <c r="S60" s="616"/>
      <c r="T60" s="272"/>
      <c r="U60" s="308"/>
      <c r="V60" s="298"/>
    </row>
    <row r="61" spans="1:242" ht="18">
      <c r="B61" s="213" t="str">
        <f>B5</f>
        <v>MATERIALS AND SUPPLIES TO BE PURCHASED ABROAD</v>
      </c>
      <c r="U61" s="309"/>
    </row>
    <row r="62" spans="1:242" s="66" customFormat="1" ht="14.25" customHeight="1">
      <c r="A62" s="263"/>
      <c r="B62" s="546" t="s">
        <v>0</v>
      </c>
      <c r="C62" s="599" t="str">
        <f>C18</f>
        <v>description (please use only 1 row for each item)</v>
      </c>
      <c r="D62" s="600"/>
      <c r="E62" s="600"/>
      <c r="F62" s="600"/>
      <c r="G62" s="600"/>
      <c r="H62" s="600"/>
      <c r="I62" s="600"/>
      <c r="J62" s="600"/>
      <c r="K62" s="600"/>
      <c r="L62" s="601"/>
      <c r="M62" s="555" t="str">
        <f>M18</f>
        <v>original currency</v>
      </c>
      <c r="N62" s="556" t="str">
        <f>N18</f>
        <v>item cost 
(original currency)</v>
      </c>
      <c r="O62" s="557"/>
      <c r="P62" s="558"/>
      <c r="Q62" s="537" t="str">
        <f>Q18</f>
        <v>item cost (US$)</v>
      </c>
      <c r="R62" s="539"/>
      <c r="S62" s="617" t="s">
        <v>1</v>
      </c>
      <c r="T62" s="244"/>
      <c r="U62" s="307"/>
      <c r="V62" s="303"/>
    </row>
    <row r="63" spans="1:242" s="66" customFormat="1" ht="17.25" customHeight="1">
      <c r="A63" s="263"/>
      <c r="B63" s="547"/>
      <c r="C63" s="602"/>
      <c r="D63" s="603"/>
      <c r="E63" s="603"/>
      <c r="F63" s="603"/>
      <c r="G63" s="603"/>
      <c r="H63" s="603"/>
      <c r="I63" s="603"/>
      <c r="J63" s="603"/>
      <c r="K63" s="603"/>
      <c r="L63" s="604"/>
      <c r="M63" s="567"/>
      <c r="N63" s="574"/>
      <c r="O63" s="618"/>
      <c r="P63" s="575"/>
      <c r="Q63" s="544"/>
      <c r="R63" s="545"/>
      <c r="S63" s="617"/>
      <c r="T63" s="244"/>
      <c r="U63" s="307"/>
      <c r="V63" s="303"/>
    </row>
    <row r="64" spans="1:242" customFormat="1" ht="22.5" customHeight="1">
      <c r="A64" s="148"/>
      <c r="B64" s="194"/>
      <c r="C64" s="583"/>
      <c r="D64" s="584"/>
      <c r="E64" s="584"/>
      <c r="F64" s="584"/>
      <c r="G64" s="584"/>
      <c r="H64" s="584"/>
      <c r="I64" s="584"/>
      <c r="J64" s="584"/>
      <c r="K64" s="584"/>
      <c r="L64" s="585"/>
      <c r="M64" s="296"/>
      <c r="N64" s="153"/>
      <c r="O64" s="609"/>
      <c r="P64" s="610"/>
      <c r="Q64" s="611" t="str">
        <f>IF(ISERROR(INDEX($V$20:$V$25,MATCH(M64,$U$20:$U$25,0))*O64),"",INDEX($V$20:$V$25,MATCH(M64,$U$20:$U$25,0))*O64)</f>
        <v/>
      </c>
      <c r="R64" s="612"/>
      <c r="S64" s="38"/>
      <c r="T64" s="270"/>
      <c r="U64" s="308"/>
      <c r="V64" s="298"/>
      <c r="IG64" s="55"/>
      <c r="IH64" s="21"/>
    </row>
    <row r="65" spans="1:242" customFormat="1" ht="22.5" customHeight="1">
      <c r="A65" s="148"/>
      <c r="B65" s="194"/>
      <c r="C65" s="583"/>
      <c r="D65" s="584"/>
      <c r="E65" s="584"/>
      <c r="F65" s="584"/>
      <c r="G65" s="584"/>
      <c r="H65" s="584"/>
      <c r="I65" s="584"/>
      <c r="J65" s="584"/>
      <c r="K65" s="584"/>
      <c r="L65" s="585"/>
      <c r="M65" s="296"/>
      <c r="N65" s="153"/>
      <c r="O65" s="609"/>
      <c r="P65" s="610"/>
      <c r="Q65" s="611" t="str">
        <f t="shared" ref="Q65:Q107" si="1">IF(ISERROR(INDEX($V$20:$V$25,MATCH(M65,$U$20:$U$25,0))*O65),"",INDEX($V$20:$V$25,MATCH(M65,$U$20:$U$25,0))*O65)</f>
        <v/>
      </c>
      <c r="R65" s="612"/>
      <c r="S65" s="38"/>
      <c r="T65" s="270"/>
      <c r="U65" s="308"/>
      <c r="V65" s="298"/>
      <c r="IG65" s="55"/>
      <c r="IH65" s="21"/>
    </row>
    <row r="66" spans="1:242" customFormat="1" ht="22.5" customHeight="1">
      <c r="A66" s="148"/>
      <c r="B66" s="194"/>
      <c r="C66" s="583"/>
      <c r="D66" s="584"/>
      <c r="E66" s="584"/>
      <c r="F66" s="584"/>
      <c r="G66" s="584"/>
      <c r="H66" s="584"/>
      <c r="I66" s="584"/>
      <c r="J66" s="584"/>
      <c r="K66" s="584"/>
      <c r="L66" s="585"/>
      <c r="M66" s="296"/>
      <c r="N66" s="153"/>
      <c r="O66" s="609"/>
      <c r="P66" s="610"/>
      <c r="Q66" s="611" t="str">
        <f t="shared" si="1"/>
        <v/>
      </c>
      <c r="R66" s="612"/>
      <c r="S66" s="38"/>
      <c r="T66" s="270"/>
      <c r="U66" s="308"/>
      <c r="V66" s="298"/>
      <c r="IG66" s="55"/>
      <c r="IH66" s="21"/>
    </row>
    <row r="67" spans="1:242" customFormat="1" ht="22.5" customHeight="1">
      <c r="A67" s="148"/>
      <c r="B67" s="194"/>
      <c r="C67" s="583"/>
      <c r="D67" s="584"/>
      <c r="E67" s="584"/>
      <c r="F67" s="584"/>
      <c r="G67" s="584"/>
      <c r="H67" s="584"/>
      <c r="I67" s="584"/>
      <c r="J67" s="584"/>
      <c r="K67" s="584"/>
      <c r="L67" s="585"/>
      <c r="M67" s="296"/>
      <c r="N67" s="153"/>
      <c r="O67" s="609"/>
      <c r="P67" s="610"/>
      <c r="Q67" s="611" t="str">
        <f t="shared" si="1"/>
        <v/>
      </c>
      <c r="R67" s="612"/>
      <c r="S67" s="38"/>
      <c r="T67" s="270"/>
      <c r="U67" s="308"/>
      <c r="V67" s="298"/>
      <c r="IG67" s="55"/>
      <c r="IH67" s="21"/>
    </row>
    <row r="68" spans="1:242" customFormat="1" ht="22.5" customHeight="1">
      <c r="A68" s="148"/>
      <c r="B68" s="194"/>
      <c r="C68" s="583"/>
      <c r="D68" s="584"/>
      <c r="E68" s="584"/>
      <c r="F68" s="584"/>
      <c r="G68" s="584"/>
      <c r="H68" s="584"/>
      <c r="I68" s="584"/>
      <c r="J68" s="584"/>
      <c r="K68" s="584"/>
      <c r="L68" s="585"/>
      <c r="M68" s="296"/>
      <c r="N68" s="153"/>
      <c r="O68" s="609"/>
      <c r="P68" s="610"/>
      <c r="Q68" s="611" t="str">
        <f t="shared" si="1"/>
        <v/>
      </c>
      <c r="R68" s="612"/>
      <c r="S68" s="38"/>
      <c r="T68" s="270"/>
      <c r="U68" s="308"/>
      <c r="V68" s="298"/>
      <c r="IG68" s="55"/>
      <c r="IH68" s="21"/>
    </row>
    <row r="69" spans="1:242" customFormat="1" ht="22.5" customHeight="1">
      <c r="A69" s="148"/>
      <c r="B69" s="194"/>
      <c r="C69" s="583"/>
      <c r="D69" s="584"/>
      <c r="E69" s="584"/>
      <c r="F69" s="584"/>
      <c r="G69" s="584"/>
      <c r="H69" s="584"/>
      <c r="I69" s="584"/>
      <c r="J69" s="584"/>
      <c r="K69" s="584"/>
      <c r="L69" s="585"/>
      <c r="M69" s="296"/>
      <c r="N69" s="153"/>
      <c r="O69" s="609"/>
      <c r="P69" s="610"/>
      <c r="Q69" s="611" t="str">
        <f t="shared" si="1"/>
        <v/>
      </c>
      <c r="R69" s="612"/>
      <c r="S69" s="38"/>
      <c r="T69" s="270"/>
      <c r="U69" s="298"/>
      <c r="V69" s="298"/>
      <c r="IG69" s="55"/>
      <c r="IH69" s="21"/>
    </row>
    <row r="70" spans="1:242" customFormat="1" ht="22.5" customHeight="1">
      <c r="A70" s="148"/>
      <c r="B70" s="194"/>
      <c r="C70" s="583"/>
      <c r="D70" s="584"/>
      <c r="E70" s="584"/>
      <c r="F70" s="584"/>
      <c r="G70" s="584"/>
      <c r="H70" s="584"/>
      <c r="I70" s="584"/>
      <c r="J70" s="584"/>
      <c r="K70" s="584"/>
      <c r="L70" s="585"/>
      <c r="M70" s="296"/>
      <c r="N70" s="153"/>
      <c r="O70" s="609"/>
      <c r="P70" s="610"/>
      <c r="Q70" s="611" t="str">
        <f t="shared" si="1"/>
        <v/>
      </c>
      <c r="R70" s="612"/>
      <c r="S70" s="38"/>
      <c r="T70" s="270"/>
      <c r="U70" s="298"/>
      <c r="V70" s="298"/>
      <c r="IG70" s="21"/>
      <c r="IH70" s="21"/>
    </row>
    <row r="71" spans="1:242" customFormat="1" ht="22.5" customHeight="1">
      <c r="A71" s="148"/>
      <c r="B71" s="194"/>
      <c r="C71" s="583"/>
      <c r="D71" s="584"/>
      <c r="E71" s="584"/>
      <c r="F71" s="584"/>
      <c r="G71" s="584"/>
      <c r="H71" s="584"/>
      <c r="I71" s="584"/>
      <c r="J71" s="584"/>
      <c r="K71" s="584"/>
      <c r="L71" s="585"/>
      <c r="M71" s="296"/>
      <c r="N71" s="153"/>
      <c r="O71" s="609"/>
      <c r="P71" s="610"/>
      <c r="Q71" s="611" t="str">
        <f t="shared" si="1"/>
        <v/>
      </c>
      <c r="R71" s="612"/>
      <c r="S71" s="38"/>
      <c r="T71" s="270"/>
      <c r="U71" s="298"/>
      <c r="V71" s="298"/>
      <c r="IG71" s="21"/>
      <c r="IH71" s="21"/>
    </row>
    <row r="72" spans="1:242" customFormat="1" ht="22.5" customHeight="1">
      <c r="A72" s="148"/>
      <c r="B72" s="194"/>
      <c r="C72" s="583"/>
      <c r="D72" s="584"/>
      <c r="E72" s="584"/>
      <c r="F72" s="584"/>
      <c r="G72" s="584"/>
      <c r="H72" s="584"/>
      <c r="I72" s="584"/>
      <c r="J72" s="584"/>
      <c r="K72" s="584"/>
      <c r="L72" s="585"/>
      <c r="M72" s="296"/>
      <c r="N72" s="153"/>
      <c r="O72" s="609"/>
      <c r="P72" s="610"/>
      <c r="Q72" s="611" t="str">
        <f t="shared" si="1"/>
        <v/>
      </c>
      <c r="R72" s="612"/>
      <c r="S72" s="38"/>
      <c r="T72" s="270"/>
      <c r="U72" s="298"/>
      <c r="V72" s="298"/>
    </row>
    <row r="73" spans="1:242" customFormat="1" ht="22.5" customHeight="1">
      <c r="A73" s="148"/>
      <c r="B73" s="194"/>
      <c r="C73" s="583"/>
      <c r="D73" s="584"/>
      <c r="E73" s="584"/>
      <c r="F73" s="584"/>
      <c r="G73" s="584"/>
      <c r="H73" s="584"/>
      <c r="I73" s="584"/>
      <c r="J73" s="584"/>
      <c r="K73" s="584"/>
      <c r="L73" s="585"/>
      <c r="M73" s="296"/>
      <c r="N73" s="153"/>
      <c r="O73" s="609"/>
      <c r="P73" s="610"/>
      <c r="Q73" s="611" t="str">
        <f t="shared" si="1"/>
        <v/>
      </c>
      <c r="R73" s="612"/>
      <c r="S73" s="38"/>
      <c r="T73" s="270"/>
      <c r="U73" s="298"/>
      <c r="V73" s="298"/>
    </row>
    <row r="74" spans="1:242" customFormat="1" ht="22.5" customHeight="1">
      <c r="A74" s="148"/>
      <c r="B74" s="194"/>
      <c r="C74" s="583"/>
      <c r="D74" s="584"/>
      <c r="E74" s="584"/>
      <c r="F74" s="584"/>
      <c r="G74" s="584"/>
      <c r="H74" s="584"/>
      <c r="I74" s="584"/>
      <c r="J74" s="584"/>
      <c r="K74" s="584"/>
      <c r="L74" s="585"/>
      <c r="M74" s="296"/>
      <c r="N74" s="153"/>
      <c r="O74" s="609"/>
      <c r="P74" s="610"/>
      <c r="Q74" s="611" t="str">
        <f t="shared" si="1"/>
        <v/>
      </c>
      <c r="R74" s="612"/>
      <c r="S74" s="38"/>
      <c r="T74" s="270"/>
      <c r="U74" s="298"/>
      <c r="V74" s="298"/>
    </row>
    <row r="75" spans="1:242" customFormat="1" ht="22.5" customHeight="1">
      <c r="A75" s="148"/>
      <c r="B75" s="194"/>
      <c r="C75" s="583"/>
      <c r="D75" s="584"/>
      <c r="E75" s="584"/>
      <c r="F75" s="584"/>
      <c r="G75" s="584"/>
      <c r="H75" s="584"/>
      <c r="I75" s="584"/>
      <c r="J75" s="584"/>
      <c r="K75" s="584"/>
      <c r="L75" s="585"/>
      <c r="M75" s="296"/>
      <c r="N75" s="153"/>
      <c r="O75" s="609"/>
      <c r="P75" s="610"/>
      <c r="Q75" s="611" t="str">
        <f t="shared" si="1"/>
        <v/>
      </c>
      <c r="R75" s="612"/>
      <c r="S75" s="38"/>
      <c r="T75" s="270"/>
      <c r="U75" s="298"/>
      <c r="V75" s="298"/>
    </row>
    <row r="76" spans="1:242" customFormat="1" ht="22.5" customHeight="1">
      <c r="A76" s="148"/>
      <c r="B76" s="194"/>
      <c r="C76" s="583"/>
      <c r="D76" s="584"/>
      <c r="E76" s="584"/>
      <c r="F76" s="584"/>
      <c r="G76" s="584"/>
      <c r="H76" s="584"/>
      <c r="I76" s="584"/>
      <c r="J76" s="584"/>
      <c r="K76" s="584"/>
      <c r="L76" s="585"/>
      <c r="M76" s="296"/>
      <c r="N76" s="153"/>
      <c r="O76" s="609"/>
      <c r="P76" s="610"/>
      <c r="Q76" s="611" t="str">
        <f t="shared" si="1"/>
        <v/>
      </c>
      <c r="R76" s="612"/>
      <c r="S76" s="38"/>
      <c r="T76" s="270"/>
      <c r="U76" s="298"/>
      <c r="V76" s="298"/>
    </row>
    <row r="77" spans="1:242" customFormat="1" ht="22.5" customHeight="1">
      <c r="A77" s="148"/>
      <c r="B77" s="194"/>
      <c r="C77" s="583"/>
      <c r="D77" s="584"/>
      <c r="E77" s="584"/>
      <c r="F77" s="584"/>
      <c r="G77" s="584"/>
      <c r="H77" s="584"/>
      <c r="I77" s="584"/>
      <c r="J77" s="584"/>
      <c r="K77" s="584"/>
      <c r="L77" s="585"/>
      <c r="M77" s="296"/>
      <c r="N77" s="153"/>
      <c r="O77" s="609"/>
      <c r="P77" s="610"/>
      <c r="Q77" s="611" t="str">
        <f t="shared" si="1"/>
        <v/>
      </c>
      <c r="R77" s="612"/>
      <c r="S77" s="38"/>
      <c r="T77" s="270"/>
      <c r="U77" s="298"/>
      <c r="V77" s="298"/>
    </row>
    <row r="78" spans="1:242" customFormat="1" ht="22.5" customHeight="1">
      <c r="A78" s="148"/>
      <c r="B78" s="194"/>
      <c r="C78" s="583"/>
      <c r="D78" s="584"/>
      <c r="E78" s="584"/>
      <c r="F78" s="584"/>
      <c r="G78" s="584"/>
      <c r="H78" s="584"/>
      <c r="I78" s="584"/>
      <c r="J78" s="584"/>
      <c r="K78" s="584"/>
      <c r="L78" s="585"/>
      <c r="M78" s="296"/>
      <c r="N78" s="153"/>
      <c r="O78" s="609"/>
      <c r="P78" s="610"/>
      <c r="Q78" s="611" t="str">
        <f t="shared" si="1"/>
        <v/>
      </c>
      <c r="R78" s="612"/>
      <c r="S78" s="38"/>
      <c r="T78" s="270"/>
      <c r="U78" s="298"/>
      <c r="V78" s="298"/>
    </row>
    <row r="79" spans="1:242" customFormat="1" ht="22.5" customHeight="1">
      <c r="A79" s="148"/>
      <c r="B79" s="194"/>
      <c r="C79" s="583"/>
      <c r="D79" s="584"/>
      <c r="E79" s="584"/>
      <c r="F79" s="584"/>
      <c r="G79" s="584"/>
      <c r="H79" s="584"/>
      <c r="I79" s="584"/>
      <c r="J79" s="584"/>
      <c r="K79" s="584"/>
      <c r="L79" s="585"/>
      <c r="M79" s="296"/>
      <c r="N79" s="153"/>
      <c r="O79" s="609"/>
      <c r="P79" s="610"/>
      <c r="Q79" s="611" t="str">
        <f t="shared" si="1"/>
        <v/>
      </c>
      <c r="R79" s="612"/>
      <c r="S79" s="38"/>
      <c r="T79" s="270"/>
      <c r="U79" s="298"/>
      <c r="V79" s="298"/>
      <c r="IG79" s="21"/>
      <c r="IH79" s="21"/>
    </row>
    <row r="80" spans="1:242" customFormat="1" ht="22.5" customHeight="1">
      <c r="A80" s="148"/>
      <c r="B80" s="194"/>
      <c r="C80" s="583"/>
      <c r="D80" s="584"/>
      <c r="E80" s="584"/>
      <c r="F80" s="584"/>
      <c r="G80" s="584"/>
      <c r="H80" s="584"/>
      <c r="I80" s="584"/>
      <c r="J80" s="584"/>
      <c r="K80" s="584"/>
      <c r="L80" s="585"/>
      <c r="M80" s="296"/>
      <c r="N80" s="153"/>
      <c r="O80" s="609"/>
      <c r="P80" s="610"/>
      <c r="Q80" s="611" t="str">
        <f t="shared" si="1"/>
        <v/>
      </c>
      <c r="R80" s="612"/>
      <c r="S80" s="38"/>
      <c r="T80" s="270"/>
      <c r="U80" s="298"/>
      <c r="V80" s="298"/>
    </row>
    <row r="81" spans="1:242" customFormat="1" ht="22.5" customHeight="1">
      <c r="A81" s="148"/>
      <c r="B81" s="194"/>
      <c r="C81" s="583"/>
      <c r="D81" s="584"/>
      <c r="E81" s="584"/>
      <c r="F81" s="584"/>
      <c r="G81" s="584"/>
      <c r="H81" s="584"/>
      <c r="I81" s="584"/>
      <c r="J81" s="584"/>
      <c r="K81" s="584"/>
      <c r="L81" s="585"/>
      <c r="M81" s="296"/>
      <c r="N81" s="153"/>
      <c r="O81" s="609"/>
      <c r="P81" s="610"/>
      <c r="Q81" s="611" t="str">
        <f t="shared" si="1"/>
        <v/>
      </c>
      <c r="R81" s="612"/>
      <c r="S81" s="38"/>
      <c r="T81" s="270"/>
      <c r="U81" s="298"/>
      <c r="V81" s="298"/>
    </row>
    <row r="82" spans="1:242" customFormat="1" ht="22.5" customHeight="1">
      <c r="A82" s="148"/>
      <c r="B82" s="194"/>
      <c r="C82" s="583"/>
      <c r="D82" s="584"/>
      <c r="E82" s="584"/>
      <c r="F82" s="584"/>
      <c r="G82" s="584"/>
      <c r="H82" s="584"/>
      <c r="I82" s="584"/>
      <c r="J82" s="584"/>
      <c r="K82" s="584"/>
      <c r="L82" s="585"/>
      <c r="M82" s="296"/>
      <c r="N82" s="153"/>
      <c r="O82" s="609"/>
      <c r="P82" s="610"/>
      <c r="Q82" s="611" t="str">
        <f t="shared" si="1"/>
        <v/>
      </c>
      <c r="R82" s="612"/>
      <c r="S82" s="38"/>
      <c r="T82" s="270"/>
      <c r="U82" s="298"/>
      <c r="V82" s="298"/>
    </row>
    <row r="83" spans="1:242" customFormat="1" ht="22.5" customHeight="1">
      <c r="A83" s="148"/>
      <c r="B83" s="194"/>
      <c r="C83" s="583"/>
      <c r="D83" s="584"/>
      <c r="E83" s="584"/>
      <c r="F83" s="584"/>
      <c r="G83" s="584"/>
      <c r="H83" s="584"/>
      <c r="I83" s="584"/>
      <c r="J83" s="584"/>
      <c r="K83" s="584"/>
      <c r="L83" s="585"/>
      <c r="M83" s="296"/>
      <c r="N83" s="153"/>
      <c r="O83" s="609"/>
      <c r="P83" s="610"/>
      <c r="Q83" s="611" t="str">
        <f t="shared" si="1"/>
        <v/>
      </c>
      <c r="R83" s="612"/>
      <c r="S83" s="38"/>
      <c r="T83" s="270"/>
      <c r="U83" s="298"/>
      <c r="V83" s="298"/>
    </row>
    <row r="84" spans="1:242" customFormat="1" ht="22.5" customHeight="1">
      <c r="A84" s="148"/>
      <c r="B84" s="194"/>
      <c r="C84" s="583"/>
      <c r="D84" s="584"/>
      <c r="E84" s="584"/>
      <c r="F84" s="584"/>
      <c r="G84" s="584"/>
      <c r="H84" s="584"/>
      <c r="I84" s="584"/>
      <c r="J84" s="584"/>
      <c r="K84" s="584"/>
      <c r="L84" s="585"/>
      <c r="M84" s="296"/>
      <c r="N84" s="153"/>
      <c r="O84" s="609"/>
      <c r="P84" s="610"/>
      <c r="Q84" s="611" t="str">
        <f t="shared" si="1"/>
        <v/>
      </c>
      <c r="R84" s="612"/>
      <c r="S84" s="38"/>
      <c r="T84" s="270"/>
      <c r="U84" s="298"/>
      <c r="V84" s="298"/>
    </row>
    <row r="85" spans="1:242" customFormat="1" ht="22.5" customHeight="1">
      <c r="A85" s="148"/>
      <c r="B85" s="194"/>
      <c r="C85" s="583"/>
      <c r="D85" s="584"/>
      <c r="E85" s="584"/>
      <c r="F85" s="584"/>
      <c r="G85" s="584"/>
      <c r="H85" s="584"/>
      <c r="I85" s="584"/>
      <c r="J85" s="584"/>
      <c r="K85" s="584"/>
      <c r="L85" s="585"/>
      <c r="M85" s="296"/>
      <c r="N85" s="153"/>
      <c r="O85" s="609"/>
      <c r="P85" s="610"/>
      <c r="Q85" s="611" t="str">
        <f t="shared" si="1"/>
        <v/>
      </c>
      <c r="R85" s="612"/>
      <c r="S85" s="38"/>
      <c r="T85" s="270"/>
      <c r="U85" s="298"/>
      <c r="V85" s="298"/>
    </row>
    <row r="86" spans="1:242" customFormat="1" ht="22.5" customHeight="1">
      <c r="A86" s="148"/>
      <c r="B86" s="194"/>
      <c r="C86" s="583"/>
      <c r="D86" s="584"/>
      <c r="E86" s="584"/>
      <c r="F86" s="584"/>
      <c r="G86" s="584"/>
      <c r="H86" s="584"/>
      <c r="I86" s="584"/>
      <c r="J86" s="584"/>
      <c r="K86" s="584"/>
      <c r="L86" s="585"/>
      <c r="M86" s="296"/>
      <c r="N86" s="153"/>
      <c r="O86" s="609"/>
      <c r="P86" s="610"/>
      <c r="Q86" s="611" t="str">
        <f t="shared" si="1"/>
        <v/>
      </c>
      <c r="R86" s="612"/>
      <c r="S86" s="38"/>
      <c r="T86" s="270"/>
      <c r="U86" s="298"/>
      <c r="V86" s="298"/>
    </row>
    <row r="87" spans="1:242" s="181" customFormat="1" ht="22.5" customHeight="1">
      <c r="A87" s="148"/>
      <c r="B87" s="194"/>
      <c r="C87" s="583"/>
      <c r="D87" s="584"/>
      <c r="E87" s="584"/>
      <c r="F87" s="584"/>
      <c r="G87" s="584"/>
      <c r="H87" s="584"/>
      <c r="I87" s="584"/>
      <c r="J87" s="584"/>
      <c r="K87" s="584"/>
      <c r="L87" s="585"/>
      <c r="M87" s="296"/>
      <c r="N87" s="153"/>
      <c r="O87" s="609"/>
      <c r="P87" s="610"/>
      <c r="Q87" s="611" t="str">
        <f t="shared" si="1"/>
        <v/>
      </c>
      <c r="R87" s="612"/>
      <c r="S87" s="38"/>
      <c r="T87" s="270"/>
      <c r="U87" s="308"/>
      <c r="V87" s="298"/>
      <c r="IG87" s="55"/>
      <c r="IH87" s="21"/>
    </row>
    <row r="88" spans="1:242" s="181" customFormat="1" ht="22.5" customHeight="1">
      <c r="A88" s="148"/>
      <c r="B88" s="194"/>
      <c r="C88" s="583"/>
      <c r="D88" s="584"/>
      <c r="E88" s="584"/>
      <c r="F88" s="584"/>
      <c r="G88" s="584"/>
      <c r="H88" s="584"/>
      <c r="I88" s="584"/>
      <c r="J88" s="584"/>
      <c r="K88" s="584"/>
      <c r="L88" s="585"/>
      <c r="M88" s="296"/>
      <c r="N88" s="153"/>
      <c r="O88" s="609"/>
      <c r="P88" s="610"/>
      <c r="Q88" s="611" t="str">
        <f t="shared" si="1"/>
        <v/>
      </c>
      <c r="R88" s="612"/>
      <c r="S88" s="38"/>
      <c r="T88" s="270"/>
      <c r="U88" s="308"/>
      <c r="V88" s="298"/>
      <c r="IG88" s="55"/>
      <c r="IH88" s="21"/>
    </row>
    <row r="89" spans="1:242" s="181" customFormat="1" ht="22.5" customHeight="1">
      <c r="A89" s="148"/>
      <c r="B89" s="194"/>
      <c r="C89" s="583"/>
      <c r="D89" s="584"/>
      <c r="E89" s="584"/>
      <c r="F89" s="584"/>
      <c r="G89" s="584"/>
      <c r="H89" s="584"/>
      <c r="I89" s="584"/>
      <c r="J89" s="584"/>
      <c r="K89" s="584"/>
      <c r="L89" s="585"/>
      <c r="M89" s="296"/>
      <c r="N89" s="153"/>
      <c r="O89" s="609"/>
      <c r="P89" s="610"/>
      <c r="Q89" s="611" t="str">
        <f t="shared" si="1"/>
        <v/>
      </c>
      <c r="R89" s="612"/>
      <c r="S89" s="38"/>
      <c r="T89" s="270"/>
      <c r="U89" s="308"/>
      <c r="V89" s="298"/>
      <c r="IG89" s="55"/>
      <c r="IH89" s="21"/>
    </row>
    <row r="90" spans="1:242" s="181" customFormat="1" ht="22.5" customHeight="1">
      <c r="A90" s="148"/>
      <c r="B90" s="194"/>
      <c r="C90" s="583"/>
      <c r="D90" s="584"/>
      <c r="E90" s="584"/>
      <c r="F90" s="584"/>
      <c r="G90" s="584"/>
      <c r="H90" s="584"/>
      <c r="I90" s="584"/>
      <c r="J90" s="584"/>
      <c r="K90" s="584"/>
      <c r="L90" s="585"/>
      <c r="M90" s="296"/>
      <c r="N90" s="153"/>
      <c r="O90" s="609"/>
      <c r="P90" s="610"/>
      <c r="Q90" s="611" t="str">
        <f t="shared" si="1"/>
        <v/>
      </c>
      <c r="R90" s="612"/>
      <c r="S90" s="38"/>
      <c r="T90" s="270"/>
      <c r="U90" s="308"/>
      <c r="V90" s="298"/>
      <c r="IG90" s="55"/>
      <c r="IH90" s="21"/>
    </row>
    <row r="91" spans="1:242" s="181" customFormat="1" ht="22.5" customHeight="1">
      <c r="A91" s="148"/>
      <c r="B91" s="194"/>
      <c r="C91" s="583"/>
      <c r="D91" s="584"/>
      <c r="E91" s="584"/>
      <c r="F91" s="584"/>
      <c r="G91" s="584"/>
      <c r="H91" s="584"/>
      <c r="I91" s="584"/>
      <c r="J91" s="584"/>
      <c r="K91" s="584"/>
      <c r="L91" s="585"/>
      <c r="M91" s="296"/>
      <c r="N91" s="153"/>
      <c r="O91" s="609"/>
      <c r="P91" s="610"/>
      <c r="Q91" s="611" t="str">
        <f t="shared" si="1"/>
        <v/>
      </c>
      <c r="R91" s="612"/>
      <c r="S91" s="38"/>
      <c r="T91" s="270"/>
      <c r="U91" s="308"/>
      <c r="V91" s="298"/>
      <c r="IG91" s="55"/>
      <c r="IH91" s="21"/>
    </row>
    <row r="92" spans="1:242" s="181" customFormat="1" ht="22.5" customHeight="1">
      <c r="A92" s="148"/>
      <c r="B92" s="194"/>
      <c r="C92" s="583"/>
      <c r="D92" s="584"/>
      <c r="E92" s="584"/>
      <c r="F92" s="584"/>
      <c r="G92" s="584"/>
      <c r="H92" s="584"/>
      <c r="I92" s="584"/>
      <c r="J92" s="584"/>
      <c r="K92" s="584"/>
      <c r="L92" s="585"/>
      <c r="M92" s="296"/>
      <c r="N92" s="153"/>
      <c r="O92" s="609"/>
      <c r="P92" s="610"/>
      <c r="Q92" s="611" t="str">
        <f t="shared" si="1"/>
        <v/>
      </c>
      <c r="R92" s="612"/>
      <c r="S92" s="38"/>
      <c r="T92" s="270"/>
      <c r="U92" s="298"/>
      <c r="V92" s="298"/>
      <c r="IG92" s="55"/>
      <c r="IH92" s="21"/>
    </row>
    <row r="93" spans="1:242" s="181" customFormat="1" ht="22.5" customHeight="1">
      <c r="A93" s="148"/>
      <c r="B93" s="194"/>
      <c r="C93" s="583"/>
      <c r="D93" s="584"/>
      <c r="E93" s="584"/>
      <c r="F93" s="584"/>
      <c r="G93" s="584"/>
      <c r="H93" s="584"/>
      <c r="I93" s="584"/>
      <c r="J93" s="584"/>
      <c r="K93" s="584"/>
      <c r="L93" s="585"/>
      <c r="M93" s="296"/>
      <c r="N93" s="153"/>
      <c r="O93" s="609"/>
      <c r="P93" s="610"/>
      <c r="Q93" s="611" t="str">
        <f t="shared" si="1"/>
        <v/>
      </c>
      <c r="R93" s="612"/>
      <c r="S93" s="38"/>
      <c r="T93" s="270"/>
      <c r="U93" s="298"/>
      <c r="V93" s="298"/>
      <c r="IG93" s="21"/>
      <c r="IH93" s="21"/>
    </row>
    <row r="94" spans="1:242" s="181" customFormat="1" ht="22.5" customHeight="1">
      <c r="A94" s="148"/>
      <c r="B94" s="194"/>
      <c r="C94" s="583"/>
      <c r="D94" s="584"/>
      <c r="E94" s="584"/>
      <c r="F94" s="584"/>
      <c r="G94" s="584"/>
      <c r="H94" s="584"/>
      <c r="I94" s="584"/>
      <c r="J94" s="584"/>
      <c r="K94" s="584"/>
      <c r="L94" s="585"/>
      <c r="M94" s="296"/>
      <c r="N94" s="153"/>
      <c r="O94" s="609"/>
      <c r="P94" s="610"/>
      <c r="Q94" s="611" t="str">
        <f t="shared" si="1"/>
        <v/>
      </c>
      <c r="R94" s="612"/>
      <c r="S94" s="38"/>
      <c r="T94" s="270"/>
      <c r="U94" s="298"/>
      <c r="V94" s="298"/>
      <c r="IG94" s="21"/>
      <c r="IH94" s="21"/>
    </row>
    <row r="95" spans="1:242" s="181" customFormat="1" ht="22.5" customHeight="1">
      <c r="A95" s="148"/>
      <c r="B95" s="194"/>
      <c r="C95" s="583"/>
      <c r="D95" s="584"/>
      <c r="E95" s="584"/>
      <c r="F95" s="584"/>
      <c r="G95" s="584"/>
      <c r="H95" s="584"/>
      <c r="I95" s="584"/>
      <c r="J95" s="584"/>
      <c r="K95" s="584"/>
      <c r="L95" s="585"/>
      <c r="M95" s="296"/>
      <c r="N95" s="153"/>
      <c r="O95" s="609"/>
      <c r="P95" s="610"/>
      <c r="Q95" s="611" t="str">
        <f t="shared" si="1"/>
        <v/>
      </c>
      <c r="R95" s="612"/>
      <c r="S95" s="38"/>
      <c r="T95" s="270"/>
      <c r="U95" s="298"/>
      <c r="V95" s="298"/>
    </row>
    <row r="96" spans="1:242" s="181" customFormat="1" ht="22.5" customHeight="1">
      <c r="A96" s="148"/>
      <c r="B96" s="194"/>
      <c r="C96" s="583"/>
      <c r="D96" s="584"/>
      <c r="E96" s="584"/>
      <c r="F96" s="584"/>
      <c r="G96" s="584"/>
      <c r="H96" s="584"/>
      <c r="I96" s="584"/>
      <c r="J96" s="584"/>
      <c r="K96" s="584"/>
      <c r="L96" s="585"/>
      <c r="M96" s="296"/>
      <c r="N96" s="153"/>
      <c r="O96" s="609"/>
      <c r="P96" s="610"/>
      <c r="Q96" s="611" t="str">
        <f t="shared" si="1"/>
        <v/>
      </c>
      <c r="R96" s="612"/>
      <c r="S96" s="38"/>
      <c r="T96" s="270"/>
      <c r="U96" s="298"/>
      <c r="V96" s="298"/>
    </row>
    <row r="97" spans="1:242" s="181" customFormat="1" ht="22.5" customHeight="1">
      <c r="A97" s="148"/>
      <c r="B97" s="194"/>
      <c r="C97" s="583"/>
      <c r="D97" s="584"/>
      <c r="E97" s="584"/>
      <c r="F97" s="584"/>
      <c r="G97" s="584"/>
      <c r="H97" s="584"/>
      <c r="I97" s="584"/>
      <c r="J97" s="584"/>
      <c r="K97" s="584"/>
      <c r="L97" s="585"/>
      <c r="M97" s="296"/>
      <c r="N97" s="153"/>
      <c r="O97" s="609"/>
      <c r="P97" s="610"/>
      <c r="Q97" s="611" t="str">
        <f t="shared" si="1"/>
        <v/>
      </c>
      <c r="R97" s="612"/>
      <c r="S97" s="38"/>
      <c r="T97" s="270"/>
      <c r="U97" s="298"/>
      <c r="V97" s="298"/>
    </row>
    <row r="98" spans="1:242" s="181" customFormat="1" ht="22.5" customHeight="1">
      <c r="A98" s="148"/>
      <c r="B98" s="194"/>
      <c r="C98" s="583"/>
      <c r="D98" s="584"/>
      <c r="E98" s="584"/>
      <c r="F98" s="584"/>
      <c r="G98" s="584"/>
      <c r="H98" s="584"/>
      <c r="I98" s="584"/>
      <c r="J98" s="584"/>
      <c r="K98" s="584"/>
      <c r="L98" s="585"/>
      <c r="M98" s="296"/>
      <c r="N98" s="153"/>
      <c r="O98" s="609"/>
      <c r="P98" s="610"/>
      <c r="Q98" s="611" t="str">
        <f t="shared" si="1"/>
        <v/>
      </c>
      <c r="R98" s="612"/>
      <c r="S98" s="38"/>
      <c r="T98" s="270"/>
      <c r="U98" s="298"/>
      <c r="V98" s="298"/>
    </row>
    <row r="99" spans="1:242" s="181" customFormat="1" ht="22.5" customHeight="1">
      <c r="A99" s="148"/>
      <c r="B99" s="194"/>
      <c r="C99" s="583"/>
      <c r="D99" s="584"/>
      <c r="E99" s="584"/>
      <c r="F99" s="584"/>
      <c r="G99" s="584"/>
      <c r="H99" s="584"/>
      <c r="I99" s="584"/>
      <c r="J99" s="584"/>
      <c r="K99" s="584"/>
      <c r="L99" s="585"/>
      <c r="M99" s="296"/>
      <c r="N99" s="153"/>
      <c r="O99" s="609"/>
      <c r="P99" s="610"/>
      <c r="Q99" s="611" t="str">
        <f t="shared" si="1"/>
        <v/>
      </c>
      <c r="R99" s="612"/>
      <c r="S99" s="38"/>
      <c r="T99" s="270"/>
      <c r="U99" s="298"/>
      <c r="V99" s="298"/>
    </row>
    <row r="100" spans="1:242" s="181" customFormat="1" ht="22.5" customHeight="1">
      <c r="A100" s="148"/>
      <c r="B100" s="194"/>
      <c r="C100" s="583"/>
      <c r="D100" s="584"/>
      <c r="E100" s="584"/>
      <c r="F100" s="584"/>
      <c r="G100" s="584"/>
      <c r="H100" s="584"/>
      <c r="I100" s="584"/>
      <c r="J100" s="584"/>
      <c r="K100" s="584"/>
      <c r="L100" s="585"/>
      <c r="M100" s="296"/>
      <c r="N100" s="153"/>
      <c r="O100" s="609"/>
      <c r="P100" s="610"/>
      <c r="Q100" s="611" t="str">
        <f t="shared" si="1"/>
        <v/>
      </c>
      <c r="R100" s="612"/>
      <c r="S100" s="38"/>
      <c r="T100" s="270"/>
      <c r="U100" s="298"/>
      <c r="V100" s="298"/>
      <c r="IG100" s="21"/>
      <c r="IH100" s="21"/>
    </row>
    <row r="101" spans="1:242" s="181" customFormat="1" ht="22.5" customHeight="1">
      <c r="A101" s="148"/>
      <c r="B101" s="194"/>
      <c r="C101" s="583"/>
      <c r="D101" s="584"/>
      <c r="E101" s="584"/>
      <c r="F101" s="584"/>
      <c r="G101" s="584"/>
      <c r="H101" s="584"/>
      <c r="I101" s="584"/>
      <c r="J101" s="584"/>
      <c r="K101" s="584"/>
      <c r="L101" s="585"/>
      <c r="M101" s="296"/>
      <c r="N101" s="153"/>
      <c r="O101" s="609"/>
      <c r="P101" s="610"/>
      <c r="Q101" s="611" t="str">
        <f t="shared" si="1"/>
        <v/>
      </c>
      <c r="R101" s="612"/>
      <c r="S101" s="38"/>
      <c r="T101" s="270"/>
      <c r="U101" s="298"/>
      <c r="V101" s="298"/>
    </row>
    <row r="102" spans="1:242" s="181" customFormat="1" ht="22.5" customHeight="1">
      <c r="A102" s="148"/>
      <c r="B102" s="194"/>
      <c r="C102" s="583"/>
      <c r="D102" s="584"/>
      <c r="E102" s="584"/>
      <c r="F102" s="584"/>
      <c r="G102" s="584"/>
      <c r="H102" s="584"/>
      <c r="I102" s="584"/>
      <c r="J102" s="584"/>
      <c r="K102" s="584"/>
      <c r="L102" s="585"/>
      <c r="M102" s="296"/>
      <c r="N102" s="153"/>
      <c r="O102" s="609"/>
      <c r="P102" s="610"/>
      <c r="Q102" s="611" t="str">
        <f t="shared" si="1"/>
        <v/>
      </c>
      <c r="R102" s="612"/>
      <c r="S102" s="38"/>
      <c r="T102" s="270"/>
      <c r="U102" s="298"/>
      <c r="V102" s="298"/>
    </row>
    <row r="103" spans="1:242" s="181" customFormat="1" ht="22.5" customHeight="1">
      <c r="A103" s="148"/>
      <c r="B103" s="194"/>
      <c r="C103" s="583"/>
      <c r="D103" s="584"/>
      <c r="E103" s="584"/>
      <c r="F103" s="584"/>
      <c r="G103" s="584"/>
      <c r="H103" s="584"/>
      <c r="I103" s="584"/>
      <c r="J103" s="584"/>
      <c r="K103" s="584"/>
      <c r="L103" s="585"/>
      <c r="M103" s="296"/>
      <c r="N103" s="153"/>
      <c r="O103" s="609"/>
      <c r="P103" s="610"/>
      <c r="Q103" s="611" t="str">
        <f t="shared" si="1"/>
        <v/>
      </c>
      <c r="R103" s="612"/>
      <c r="S103" s="38"/>
      <c r="T103" s="270"/>
      <c r="U103" s="298"/>
      <c r="V103" s="298"/>
    </row>
    <row r="104" spans="1:242" s="181" customFormat="1" ht="22.5" customHeight="1">
      <c r="A104" s="148"/>
      <c r="B104" s="194"/>
      <c r="C104" s="583"/>
      <c r="D104" s="584"/>
      <c r="E104" s="584"/>
      <c r="F104" s="584"/>
      <c r="G104" s="584"/>
      <c r="H104" s="584"/>
      <c r="I104" s="584"/>
      <c r="J104" s="584"/>
      <c r="K104" s="584"/>
      <c r="L104" s="585"/>
      <c r="M104" s="296"/>
      <c r="N104" s="153"/>
      <c r="O104" s="609"/>
      <c r="P104" s="610"/>
      <c r="Q104" s="611" t="str">
        <f t="shared" si="1"/>
        <v/>
      </c>
      <c r="R104" s="612"/>
      <c r="S104" s="38"/>
      <c r="T104" s="270"/>
      <c r="U104" s="298"/>
      <c r="V104" s="298"/>
    </row>
    <row r="105" spans="1:242" s="181" customFormat="1" ht="22.5" customHeight="1">
      <c r="A105" s="148"/>
      <c r="B105" s="194"/>
      <c r="C105" s="583"/>
      <c r="D105" s="584"/>
      <c r="E105" s="584"/>
      <c r="F105" s="584"/>
      <c r="G105" s="584"/>
      <c r="H105" s="584"/>
      <c r="I105" s="584"/>
      <c r="J105" s="584"/>
      <c r="K105" s="584"/>
      <c r="L105" s="585"/>
      <c r="M105" s="296"/>
      <c r="N105" s="153"/>
      <c r="O105" s="609"/>
      <c r="P105" s="610"/>
      <c r="Q105" s="611" t="str">
        <f t="shared" si="1"/>
        <v/>
      </c>
      <c r="R105" s="612"/>
      <c r="S105" s="38"/>
      <c r="T105" s="270"/>
      <c r="U105" s="298"/>
      <c r="V105" s="298"/>
    </row>
    <row r="106" spans="1:242" s="181" customFormat="1" ht="22.5" customHeight="1">
      <c r="A106" s="148"/>
      <c r="B106" s="194"/>
      <c r="C106" s="583"/>
      <c r="D106" s="584"/>
      <c r="E106" s="584"/>
      <c r="F106" s="584"/>
      <c r="G106" s="584"/>
      <c r="H106" s="584"/>
      <c r="I106" s="584"/>
      <c r="J106" s="584"/>
      <c r="K106" s="584"/>
      <c r="L106" s="585"/>
      <c r="M106" s="296"/>
      <c r="N106" s="153"/>
      <c r="O106" s="609"/>
      <c r="P106" s="610"/>
      <c r="Q106" s="611" t="str">
        <f t="shared" si="1"/>
        <v/>
      </c>
      <c r="R106" s="612"/>
      <c r="S106" s="38"/>
      <c r="T106" s="270"/>
      <c r="U106" s="298"/>
      <c r="V106" s="298"/>
    </row>
    <row r="107" spans="1:242" customFormat="1" ht="22.5" customHeight="1">
      <c r="A107" s="148"/>
      <c r="B107" s="194"/>
      <c r="C107" s="583"/>
      <c r="D107" s="584"/>
      <c r="E107" s="584"/>
      <c r="F107" s="584"/>
      <c r="G107" s="584"/>
      <c r="H107" s="584"/>
      <c r="I107" s="584"/>
      <c r="J107" s="584"/>
      <c r="K107" s="584"/>
      <c r="L107" s="585"/>
      <c r="M107" s="296"/>
      <c r="N107" s="153"/>
      <c r="O107" s="609"/>
      <c r="P107" s="610"/>
      <c r="Q107" s="611" t="str">
        <f t="shared" si="1"/>
        <v/>
      </c>
      <c r="R107" s="612"/>
      <c r="S107" s="38"/>
      <c r="T107" s="270"/>
      <c r="U107" s="298"/>
      <c r="V107" s="298"/>
    </row>
    <row r="108" spans="1:242" customFormat="1" ht="6" customHeight="1">
      <c r="A108" s="148"/>
      <c r="B108" s="48"/>
      <c r="C108" s="48"/>
      <c r="D108" s="48"/>
      <c r="E108" s="42"/>
      <c r="F108" s="42"/>
      <c r="G108" s="42"/>
      <c r="H108" s="42"/>
      <c r="I108" s="42"/>
      <c r="J108" s="42"/>
      <c r="K108" s="48"/>
      <c r="L108" s="48"/>
      <c r="M108" s="42"/>
      <c r="N108" s="42"/>
      <c r="O108" s="42"/>
      <c r="P108" s="42"/>
      <c r="Q108" s="42"/>
      <c r="R108" s="42"/>
      <c r="S108" s="42"/>
      <c r="T108" s="272"/>
      <c r="U108" s="298"/>
      <c r="V108" s="298"/>
    </row>
    <row r="109" spans="1:242" ht="24" customHeight="1">
      <c r="B109" s="613" t="str">
        <f>B59</f>
        <v xml:space="preserve">Each item should be justified according to the objectives of the project.  </v>
      </c>
      <c r="C109" s="614"/>
      <c r="D109" s="614"/>
      <c r="E109" s="614"/>
      <c r="F109" s="614"/>
      <c r="G109" s="614"/>
      <c r="H109" s="614"/>
      <c r="I109" s="614"/>
      <c r="J109" s="614"/>
      <c r="K109" s="614"/>
      <c r="L109" s="614"/>
      <c r="M109" s="614"/>
      <c r="N109" s="614"/>
      <c r="O109" s="614"/>
      <c r="P109" s="614"/>
      <c r="Q109" s="614"/>
      <c r="R109" s="614"/>
      <c r="S109" s="615"/>
    </row>
    <row r="110" spans="1:242">
      <c r="B110" s="152" t="str">
        <f>B60</f>
        <v>FAPESP,  OCTOBER 2013</v>
      </c>
      <c r="Q110" s="616">
        <v>2</v>
      </c>
      <c r="R110" s="616"/>
      <c r="S110" s="616"/>
    </row>
    <row r="111" spans="1:242"/>
    <row r="112" spans="1:24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/>
    <row r="228"/>
  </sheetData>
  <sheetProtection algorithmName="SHA-512" hashValue="hl1g6A+JqvHJ/HCcre3Tkhsk9ISUyLeUwn5czPYRMktJhAXSyTsWLr8dXpgl/8aH1FJFLhZNxETNphQ3aRdBNQ==" saltValue="sVHBJkkyJ8ZrzFe7oVyfvA==" spinCount="100000" sheet="1" objects="1" scenarios="1"/>
  <mergeCells count="238">
    <mergeCell ref="Q18:R19"/>
    <mergeCell ref="S18:S19"/>
    <mergeCell ref="C22:L22"/>
    <mergeCell ref="C25:L25"/>
    <mergeCell ref="Q25:R25"/>
    <mergeCell ref="C23:L23"/>
    <mergeCell ref="C30:L30"/>
    <mergeCell ref="O23:P23"/>
    <mergeCell ref="O24:P24"/>
    <mergeCell ref="C20:L20"/>
    <mergeCell ref="Q20:R20"/>
    <mergeCell ref="M18:M19"/>
    <mergeCell ref="Q21:R21"/>
    <mergeCell ref="Q23:R23"/>
    <mergeCell ref="O20:P20"/>
    <mergeCell ref="O21:P21"/>
    <mergeCell ref="Q29:R29"/>
    <mergeCell ref="Q22:R22"/>
    <mergeCell ref="C26:L26"/>
    <mergeCell ref="Q24:R24"/>
    <mergeCell ref="Q26:R26"/>
    <mergeCell ref="O27:P27"/>
    <mergeCell ref="Q1:S1"/>
    <mergeCell ref="C57:L57"/>
    <mergeCell ref="Q36:R36"/>
    <mergeCell ref="Q56:R56"/>
    <mergeCell ref="Q57:R57"/>
    <mergeCell ref="Q34:R34"/>
    <mergeCell ref="Q30:R30"/>
    <mergeCell ref="O32:P32"/>
    <mergeCell ref="C37:L37"/>
    <mergeCell ref="Q37:R37"/>
    <mergeCell ref="C38:L38"/>
    <mergeCell ref="Q38:R38"/>
    <mergeCell ref="C39:L39"/>
    <mergeCell ref="C35:L35"/>
    <mergeCell ref="Q35:R35"/>
    <mergeCell ref="C34:L34"/>
    <mergeCell ref="C36:L36"/>
    <mergeCell ref="O34:P34"/>
    <mergeCell ref="Q54:R54"/>
    <mergeCell ref="C53:L53"/>
    <mergeCell ref="Q53:R53"/>
    <mergeCell ref="Q28:R28"/>
    <mergeCell ref="N18:P19"/>
    <mergeCell ref="Q55:R55"/>
    <mergeCell ref="B59:S59"/>
    <mergeCell ref="Q64:R64"/>
    <mergeCell ref="C69:L69"/>
    <mergeCell ref="Q69:R69"/>
    <mergeCell ref="O69:P69"/>
    <mergeCell ref="C70:L70"/>
    <mergeCell ref="Q70:R70"/>
    <mergeCell ref="O70:P70"/>
    <mergeCell ref="Q60:S60"/>
    <mergeCell ref="B62:B63"/>
    <mergeCell ref="C62:L63"/>
    <mergeCell ref="S62:S63"/>
    <mergeCell ref="N62:P63"/>
    <mergeCell ref="Q62:R63"/>
    <mergeCell ref="C64:L64"/>
    <mergeCell ref="C66:L66"/>
    <mergeCell ref="Q66:R66"/>
    <mergeCell ref="O66:P66"/>
    <mergeCell ref="O65:P65"/>
    <mergeCell ref="C67:L67"/>
    <mergeCell ref="C68:L68"/>
    <mergeCell ref="Q68:R68"/>
    <mergeCell ref="O68:P68"/>
    <mergeCell ref="Q67:R67"/>
    <mergeCell ref="Q51:R51"/>
    <mergeCell ref="Q52:R52"/>
    <mergeCell ref="O53:P53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O67:P67"/>
    <mergeCell ref="C92:L92"/>
    <mergeCell ref="O92:P92"/>
    <mergeCell ref="Q92:R92"/>
    <mergeCell ref="C72:L72"/>
    <mergeCell ref="Q72:R72"/>
    <mergeCell ref="M62:M63"/>
    <mergeCell ref="C65:L65"/>
    <mergeCell ref="Q65:R65"/>
    <mergeCell ref="C71:L71"/>
    <mergeCell ref="Q76:R76"/>
    <mergeCell ref="O76:P76"/>
    <mergeCell ref="C73:L73"/>
    <mergeCell ref="Q73:R73"/>
    <mergeCell ref="O73:P73"/>
    <mergeCell ref="C74:L74"/>
    <mergeCell ref="Q74:R74"/>
    <mergeCell ref="O74:P74"/>
    <mergeCell ref="C75:L75"/>
    <mergeCell ref="Q75:R75"/>
    <mergeCell ref="Q71:R71"/>
    <mergeCell ref="O71:P71"/>
    <mergeCell ref="C85:L85"/>
    <mergeCell ref="Q85:R85"/>
    <mergeCell ref="B18:B19"/>
    <mergeCell ref="C18:L19"/>
    <mergeCell ref="C24:L24"/>
    <mergeCell ref="C29:L29"/>
    <mergeCell ref="C21:L21"/>
    <mergeCell ref="O22:P22"/>
    <mergeCell ref="C54:L54"/>
    <mergeCell ref="C56:L56"/>
    <mergeCell ref="C32:L32"/>
    <mergeCell ref="C33:L33"/>
    <mergeCell ref="C31:L31"/>
    <mergeCell ref="C27:L27"/>
    <mergeCell ref="O54:P54"/>
    <mergeCell ref="O56:P56"/>
    <mergeCell ref="O31:P31"/>
    <mergeCell ref="O28:P28"/>
    <mergeCell ref="O29:P29"/>
    <mergeCell ref="O30:P30"/>
    <mergeCell ref="O33:P33"/>
    <mergeCell ref="O35:P35"/>
    <mergeCell ref="O36:P36"/>
    <mergeCell ref="O37:P37"/>
    <mergeCell ref="O38:P38"/>
    <mergeCell ref="O26:P26"/>
    <mergeCell ref="Q32:R32"/>
    <mergeCell ref="Q33:R33"/>
    <mergeCell ref="Q31:R31"/>
    <mergeCell ref="Q27:R27"/>
    <mergeCell ref="D16:F16"/>
    <mergeCell ref="C28:L28"/>
    <mergeCell ref="O79:P79"/>
    <mergeCell ref="O78:P78"/>
    <mergeCell ref="O84:P84"/>
    <mergeCell ref="C78:L78"/>
    <mergeCell ref="Q78:R78"/>
    <mergeCell ref="O80:P80"/>
    <mergeCell ref="O72:P72"/>
    <mergeCell ref="O75:P75"/>
    <mergeCell ref="C76:L76"/>
    <mergeCell ref="C79:L79"/>
    <mergeCell ref="C77:L77"/>
    <mergeCell ref="Q77:R77"/>
    <mergeCell ref="O57:P57"/>
    <mergeCell ref="O64:P64"/>
    <mergeCell ref="B16:C16"/>
    <mergeCell ref="Q39:R39"/>
    <mergeCell ref="O39:P39"/>
    <mergeCell ref="O25:P25"/>
    <mergeCell ref="C98:L98"/>
    <mergeCell ref="O98:P98"/>
    <mergeCell ref="Q98:R98"/>
    <mergeCell ref="C80:L80"/>
    <mergeCell ref="C81:L81"/>
    <mergeCell ref="C82:L82"/>
    <mergeCell ref="C84:L84"/>
    <mergeCell ref="C83:L83"/>
    <mergeCell ref="Q83:R83"/>
    <mergeCell ref="C86:L86"/>
    <mergeCell ref="Q86:R86"/>
    <mergeCell ref="C89:L89"/>
    <mergeCell ref="O89:P89"/>
    <mergeCell ref="Q89:R89"/>
    <mergeCell ref="C90:L90"/>
    <mergeCell ref="O90:P90"/>
    <mergeCell ref="O86:P86"/>
    <mergeCell ref="O97:P97"/>
    <mergeCell ref="Q97:R97"/>
    <mergeCell ref="O93:P93"/>
    <mergeCell ref="Q93:R93"/>
    <mergeCell ref="C94:L94"/>
    <mergeCell ref="O94:P94"/>
    <mergeCell ref="Q94:R94"/>
    <mergeCell ref="Q110:S110"/>
    <mergeCell ref="O85:P85"/>
    <mergeCell ref="O81:P81"/>
    <mergeCell ref="O82:P82"/>
    <mergeCell ref="C87:L87"/>
    <mergeCell ref="O87:P87"/>
    <mergeCell ref="Q87:R87"/>
    <mergeCell ref="C88:L88"/>
    <mergeCell ref="O88:P88"/>
    <mergeCell ref="Q88:R88"/>
    <mergeCell ref="O83:P83"/>
    <mergeCell ref="Q81:R81"/>
    <mergeCell ref="Q82:R82"/>
    <mergeCell ref="Q84:R84"/>
    <mergeCell ref="C99:L99"/>
    <mergeCell ref="O99:P99"/>
    <mergeCell ref="Q99:R99"/>
    <mergeCell ref="C107:L107"/>
    <mergeCell ref="Q107:R107"/>
    <mergeCell ref="O107:P107"/>
    <mergeCell ref="Q90:R90"/>
    <mergeCell ref="C91:L91"/>
    <mergeCell ref="O91:P91"/>
    <mergeCell ref="Q91:R91"/>
    <mergeCell ref="C95:L95"/>
    <mergeCell ref="O95:P95"/>
    <mergeCell ref="Q95:R95"/>
    <mergeCell ref="C96:L96"/>
    <mergeCell ref="O96:P96"/>
    <mergeCell ref="Q96:R96"/>
    <mergeCell ref="C93:L93"/>
    <mergeCell ref="O77:P77"/>
    <mergeCell ref="Q79:R79"/>
    <mergeCell ref="Q80:R80"/>
    <mergeCell ref="E7:S7"/>
    <mergeCell ref="C103:L103"/>
    <mergeCell ref="O103:P103"/>
    <mergeCell ref="Q103:R103"/>
    <mergeCell ref="B109:S109"/>
    <mergeCell ref="C104:L104"/>
    <mergeCell ref="O104:P104"/>
    <mergeCell ref="Q104:R104"/>
    <mergeCell ref="C105:L105"/>
    <mergeCell ref="O105:P105"/>
    <mergeCell ref="Q105:R105"/>
    <mergeCell ref="C106:L106"/>
    <mergeCell ref="O106:P106"/>
    <mergeCell ref="Q106:R106"/>
    <mergeCell ref="C101:L101"/>
    <mergeCell ref="O101:P101"/>
    <mergeCell ref="Q101:R101"/>
    <mergeCell ref="C102:L102"/>
    <mergeCell ref="O102:P102"/>
    <mergeCell ref="Q102:R102"/>
    <mergeCell ref="C100:L100"/>
    <mergeCell ref="O100:P100"/>
    <mergeCell ref="Q100:R100"/>
    <mergeCell ref="C97:L97"/>
  </mergeCells>
  <conditionalFormatting sqref="P58:R58">
    <cfRule type="cellIs" dxfId="25" priority="59" stopIfTrue="1" operator="equal">
      <formula>"INDIQUE A MOEDA"</formula>
    </cfRule>
  </conditionalFormatting>
  <conditionalFormatting sqref="N64:N107 B20:B57 N20:N57 C28:L57 B38:L52 B64:C107 D64:L66 D68:L107">
    <cfRule type="cellIs" dxfId="24" priority="58" stopIfTrue="1" operator="equal">
      <formula>0</formula>
    </cfRule>
  </conditionalFormatting>
  <conditionalFormatting sqref="P14 R14 I14 K14 C14 E14 R12 P12 I12 K12 C12 E12">
    <cfRule type="cellIs" dxfId="23" priority="57" stopIfTrue="1" operator="equal">
      <formula>0</formula>
    </cfRule>
  </conditionalFormatting>
  <conditionalFormatting sqref="C20:L57 C64:C107 D64:L66 D68:L107">
    <cfRule type="cellIs" dxfId="22" priority="56" stopIfTrue="1" operator="equal">
      <formula>0</formula>
    </cfRule>
  </conditionalFormatting>
  <conditionalFormatting sqref="D16 Q20:R57 Q64:R107">
    <cfRule type="cellIs" dxfId="21" priority="40" stopIfTrue="1" operator="equal">
      <formula>""</formula>
    </cfRule>
  </conditionalFormatting>
  <conditionalFormatting sqref="O20:P57 O64:O107 P64:P66 P68:P107 M64:M107 M20:M57 E7:R7">
    <cfRule type="cellIs" dxfId="20" priority="24" stopIfTrue="1" operator="equal">
      <formula>""</formula>
    </cfRule>
  </conditionalFormatting>
  <conditionalFormatting sqref="E7:M7 O7">
    <cfRule type="cellIs" dxfId="19" priority="19" stopIfTrue="1" operator="equal">
      <formula>""</formula>
    </cfRule>
  </conditionalFormatting>
  <conditionalFormatting sqref="E7:R7">
    <cfRule type="cellIs" dxfId="18" priority="2" stopIfTrue="1" operator="equal">
      <formula>""</formula>
    </cfRule>
  </conditionalFormatting>
  <dataValidations xWindow="889" yWindow="464" count="8">
    <dataValidation type="decimal" allowBlank="1" showInputMessage="1" showErrorMessage="1" errorTitle="ATENÇÃO!" error="Esse campo só aceita NÚMEROS. " sqref="N20:N57 N64:N107">
      <formula1>0.1</formula1>
      <formula2>9999999999.99999</formula2>
    </dataValidation>
    <dataValidation allowBlank="1" showInputMessage="1" showErrorMessage="1" prompt="UTILIZE SEMPRE A TECLA &lt;TAB&gt;" sqref="A20:A57 A64:A107"/>
    <dataValidation allowBlank="1" showErrorMessage="1" promptTitle="ATENÇÃO!" sqref="C20:L57 D68:L107 D64:L66 C64:C107"/>
    <dataValidation allowBlank="1" showInputMessage="1" showErrorMessage="1" promptTitle="EXEMPLO:" prompt="EUR, GBP, JPY, RUB" sqref="P14 I14 C14 C12 I12"/>
    <dataValidation allowBlank="1" showInputMessage="1" showErrorMessage="1" promptTitle="EXEMPLO:" prompt="EUR, GBP, JPY, RUB_x000a__x000a_PARA MOEDAS QUE TEM VALOR MAIOR QUE O DÓLAR COMO O EURO, A TAXA DE CONVERSÃO SERÁ SEMPRE MAIOR QUE 1,00, POR EXEMPLO 1,24." sqref="P12"/>
    <dataValidation allowBlank="1" showInputMessage="1" showErrorMessage="1" promptTitle="ATENÇÃO!" prompt="PREENCHIMENTO OBRIGATÓRIO SE O PROJETO ENVOLVER A_x000a_A AQUISIÇÃO DE RADIOISÓTOPOS OU RADIOATIVOS." sqref="K9:P9"/>
    <dataValidation type="list" allowBlank="1" showErrorMessage="1" sqref="M20:M57 M64:M107">
      <formula1>$U$20:$U$25</formula1>
    </dataValidation>
    <dataValidation type="decimal" allowBlank="1" showInputMessage="1" showErrorMessage="1" errorTitle="ATENÇÃO" error="Insira aqui o valor da taxa utilizada na conversão para o dólar americano._x000a__x000a_Consulte nos sites: _x000a__x000a_http://www.investnews.net --&gt; Conversor de Moedas_x000a__x000a_http://www.bcb.gov.br --&gt; Serviços ao Cidadão --&gt; Conversão de Moedas._x000a__x000a_" promptTitle="ATENÇÃO!" prompt="Insira aqui o valor da taxa utilizada na conversão para o dólar americano._x000a__x000a_Para conversão de moedas, consulte o site do Banco Central do Brasil:_x000a__x000a_Clique no LINK abaixo e acesse a página de Conversão de Moedas._x000a__x000a_" sqref="R12 R14 K12 K14 E12 E14">
      <formula1>0.001</formula1>
      <formula2>999999.999999</formula2>
    </dataValidation>
  </dataValidations>
  <printOptions horizontalCentered="1"/>
  <pageMargins left="0.74803149606299213" right="0.27559055118110237" top="0.59055118110236227" bottom="0.39370078740157483" header="0" footer="0"/>
  <pageSetup paperSize="9" scale="64" fitToHeight="2" orientation="portrait" r:id="rId1"/>
  <headerFooter alignWithMargins="0"/>
  <rowBreaks count="1" manualBreakCount="1">
    <brk id="60" min="1" max="1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229"/>
  <sheetViews>
    <sheetView showGridLines="0" workbookViewId="0"/>
  </sheetViews>
  <sheetFormatPr defaultColWidth="0" defaultRowHeight="12.75" customHeight="1" zeroHeight="1"/>
  <cols>
    <col min="1" max="1" width="2.28515625" style="271" customWidth="1"/>
    <col min="2" max="2" width="6.7109375" style="35" customWidth="1"/>
    <col min="3" max="3" width="6.7109375" style="446" customWidth="1"/>
    <col min="4" max="4" width="11.5703125" style="446" customWidth="1"/>
    <col min="5" max="5" width="9.7109375" style="446" customWidth="1"/>
    <col min="6" max="8" width="8" style="447" customWidth="1"/>
    <col min="9" max="9" width="7.28515625" style="447" customWidth="1"/>
    <col min="10" max="10" width="5" style="447" customWidth="1"/>
    <col min="11" max="11" width="7.5703125" style="447" customWidth="1"/>
    <col min="12" max="12" width="7.7109375" style="446" customWidth="1"/>
    <col min="13" max="13" width="5.28515625" style="446" customWidth="1"/>
    <col min="14" max="14" width="15" style="446" customWidth="1"/>
    <col min="15" max="15" width="16.5703125" style="447" customWidth="1"/>
    <col min="16" max="16" width="14.140625" style="216" customWidth="1"/>
    <col min="17" max="17" width="2.28515625" style="243" customWidth="1"/>
    <col min="18" max="18" width="7.5703125" style="35" hidden="1" customWidth="1"/>
    <col min="19" max="16384" width="0" style="35" hidden="1"/>
  </cols>
  <sheetData>
    <row r="1" spans="1:242" s="4" customFormat="1" ht="15.75">
      <c r="A1" s="260"/>
      <c r="B1" s="416"/>
      <c r="C1" s="3"/>
      <c r="D1" s="3"/>
      <c r="E1" s="3"/>
      <c r="F1" s="416"/>
      <c r="G1" s="416"/>
      <c r="H1" s="416"/>
      <c r="I1" s="416"/>
      <c r="J1" s="416"/>
      <c r="K1" s="416"/>
      <c r="L1" s="3"/>
      <c r="M1" s="3"/>
      <c r="N1" s="423"/>
      <c r="O1" s="424"/>
      <c r="P1" s="424"/>
      <c r="Q1" s="236"/>
    </row>
    <row r="2" spans="1:242" s="4" customFormat="1">
      <c r="A2" s="260"/>
      <c r="B2" s="416"/>
      <c r="C2" s="3"/>
      <c r="D2" s="3"/>
      <c r="E2" s="3"/>
      <c r="F2" s="416"/>
      <c r="G2" s="255" t="s">
        <v>181</v>
      </c>
      <c r="H2" s="416"/>
      <c r="I2" s="3"/>
      <c r="J2" s="3"/>
      <c r="K2" s="3"/>
      <c r="L2" s="416"/>
      <c r="M2" s="416"/>
      <c r="N2" s="416"/>
      <c r="O2" s="416"/>
      <c r="P2" s="416"/>
      <c r="Q2" s="416"/>
      <c r="R2" s="3"/>
      <c r="S2" s="3"/>
      <c r="T2" s="3"/>
      <c r="U2" s="416"/>
    </row>
    <row r="3" spans="1:242" s="4" customFormat="1" ht="15.75">
      <c r="A3" s="260"/>
      <c r="B3" s="416"/>
      <c r="C3" s="3"/>
      <c r="D3" s="3"/>
      <c r="E3" s="3"/>
      <c r="F3" s="416"/>
      <c r="G3" s="416"/>
      <c r="H3" s="416"/>
      <c r="I3" s="416"/>
      <c r="J3" s="416"/>
      <c r="K3" s="416"/>
      <c r="L3" s="3"/>
      <c r="M3" s="425"/>
      <c r="N3" s="423"/>
      <c r="O3" s="424"/>
      <c r="P3" s="424"/>
      <c r="Q3" s="236"/>
    </row>
    <row r="4" spans="1:242" s="4" customFormat="1" ht="15.75">
      <c r="A4" s="260"/>
      <c r="B4" s="416"/>
      <c r="C4" s="3"/>
      <c r="D4" s="3"/>
      <c r="E4" s="3"/>
      <c r="F4" s="416"/>
      <c r="G4" s="416"/>
      <c r="H4" s="416"/>
      <c r="I4" s="416"/>
      <c r="J4" s="416"/>
      <c r="K4" s="416"/>
      <c r="L4" s="3"/>
      <c r="M4" s="425"/>
      <c r="N4" s="423"/>
      <c r="O4" s="424"/>
      <c r="P4" s="424"/>
      <c r="Q4" s="236"/>
    </row>
    <row r="5" spans="1:242" s="4" customFormat="1" ht="18">
      <c r="A5" s="261"/>
      <c r="B5" s="213" t="s">
        <v>105</v>
      </c>
      <c r="C5" s="123"/>
      <c r="D5" s="123"/>
      <c r="E5" s="123"/>
      <c r="F5" s="123"/>
      <c r="G5" s="123"/>
      <c r="H5" s="123"/>
      <c r="I5" s="123"/>
      <c r="J5" s="123"/>
      <c r="N5" s="423"/>
      <c r="O5" s="424"/>
      <c r="P5" s="424"/>
      <c r="Q5" s="426"/>
      <c r="R5" s="417"/>
      <c r="S5" s="417"/>
      <c r="T5" s="417"/>
      <c r="U5" s="417"/>
      <c r="V5" s="417"/>
      <c r="W5" s="417"/>
      <c r="X5" s="41"/>
    </row>
    <row r="6" spans="1:242" s="4" customFormat="1" ht="15">
      <c r="A6" s="261"/>
      <c r="B6" s="123"/>
      <c r="C6" s="123"/>
      <c r="D6" s="123"/>
      <c r="E6" s="123"/>
      <c r="F6" s="123"/>
      <c r="G6" s="123"/>
      <c r="H6" s="123"/>
      <c r="I6" s="123"/>
      <c r="J6" s="123"/>
      <c r="P6" s="41"/>
      <c r="Q6" s="426"/>
      <c r="R6" s="417"/>
      <c r="S6" s="417"/>
      <c r="T6" s="417"/>
      <c r="U6" s="417"/>
      <c r="V6" s="417"/>
      <c r="W6" s="417"/>
      <c r="X6" s="41"/>
    </row>
    <row r="7" spans="1:242" s="4" customFormat="1" ht="24" customHeight="1">
      <c r="A7" s="261"/>
      <c r="B7" s="624" t="s">
        <v>106</v>
      </c>
      <c r="C7" s="624"/>
      <c r="D7" s="624"/>
      <c r="E7" s="625"/>
      <c r="F7" s="626"/>
      <c r="G7" s="627"/>
      <c r="H7" s="627"/>
      <c r="I7" s="627"/>
      <c r="J7" s="627"/>
      <c r="K7" s="627"/>
      <c r="L7" s="627"/>
      <c r="M7" s="627"/>
      <c r="N7" s="627"/>
      <c r="O7" s="627"/>
      <c r="P7" s="628"/>
      <c r="Q7" s="426"/>
      <c r="R7" s="417"/>
      <c r="S7" s="417"/>
      <c r="T7" s="417"/>
      <c r="U7" s="417"/>
      <c r="V7" s="417"/>
      <c r="W7" s="417"/>
      <c r="X7" s="41"/>
    </row>
    <row r="8" spans="1:242" s="416" customFormat="1" ht="15">
      <c r="A8" s="422"/>
      <c r="B8" s="325"/>
      <c r="C8" s="6"/>
      <c r="D8" s="7"/>
      <c r="E8" s="7"/>
      <c r="F8" s="30"/>
      <c r="G8" s="30"/>
      <c r="H8" s="30"/>
      <c r="I8" s="30"/>
      <c r="J8" s="30"/>
      <c r="K8" s="30"/>
      <c r="L8" s="29"/>
      <c r="M8" s="29"/>
      <c r="N8" s="29"/>
      <c r="O8" s="109"/>
      <c r="P8" s="109"/>
      <c r="Q8" s="260"/>
    </row>
    <row r="9" spans="1:242" s="65" customFormat="1" ht="22.5" customHeight="1">
      <c r="A9" s="277"/>
      <c r="B9" s="739" t="str">
        <f>MCI!B16</f>
        <v>TOTAL:</v>
      </c>
      <c r="C9" s="740"/>
      <c r="D9" s="741" t="str">
        <f>IF(SUM(O11:O51)=0,"",SUM(O11:O51))</f>
        <v/>
      </c>
      <c r="E9" s="742"/>
      <c r="F9" s="743"/>
      <c r="G9" s="1"/>
      <c r="H9" s="1"/>
      <c r="I9" s="1"/>
      <c r="J9" s="1"/>
      <c r="K9" s="1"/>
      <c r="L9" s="18"/>
      <c r="M9" s="18"/>
      <c r="N9" s="18"/>
      <c r="O9" s="1"/>
      <c r="P9" s="428"/>
      <c r="Q9" s="242"/>
      <c r="R9" s="429"/>
      <c r="S9" s="429"/>
      <c r="T9" s="429"/>
      <c r="U9" s="429"/>
      <c r="V9" s="429"/>
      <c r="W9" s="429"/>
    </row>
    <row r="10" spans="1:242" s="66" customFormat="1" ht="24" customHeight="1">
      <c r="A10" s="263"/>
      <c r="B10" s="629" t="s">
        <v>107</v>
      </c>
      <c r="C10" s="630"/>
      <c r="D10" s="430" t="s">
        <v>108</v>
      </c>
      <c r="E10" s="631" t="s">
        <v>184</v>
      </c>
      <c r="F10" s="632"/>
      <c r="G10" s="632"/>
      <c r="H10" s="632"/>
      <c r="I10" s="632"/>
      <c r="J10" s="632"/>
      <c r="K10" s="632"/>
      <c r="L10" s="632"/>
      <c r="M10" s="633"/>
      <c r="N10" s="431" t="s">
        <v>109</v>
      </c>
      <c r="O10" s="432" t="s">
        <v>110</v>
      </c>
      <c r="P10" s="430" t="s">
        <v>111</v>
      </c>
      <c r="Q10" s="433"/>
      <c r="R10" s="434"/>
      <c r="S10" s="434"/>
      <c r="T10" s="434"/>
      <c r="U10" s="434"/>
      <c r="V10" s="434"/>
      <c r="W10" s="434"/>
    </row>
    <row r="11" spans="1:242" s="181" customFormat="1" ht="24" customHeight="1">
      <c r="A11" s="148"/>
      <c r="B11" s="621"/>
      <c r="C11" s="621"/>
      <c r="D11" s="435"/>
      <c r="E11" s="622"/>
      <c r="F11" s="622"/>
      <c r="G11" s="622"/>
      <c r="H11" s="622"/>
      <c r="I11" s="622"/>
      <c r="J11" s="622"/>
      <c r="K11" s="622"/>
      <c r="L11" s="622"/>
      <c r="M11" s="622"/>
      <c r="N11" s="436"/>
      <c r="O11" s="437" t="str">
        <f t="shared" ref="O11:O51" si="0">IF(N11*D11=0,"",N11*D11)</f>
        <v/>
      </c>
      <c r="P11" s="438"/>
      <c r="Q11" s="266"/>
      <c r="R11" s="4"/>
      <c r="S11" s="4"/>
      <c r="T11" s="4"/>
      <c r="U11" s="4"/>
      <c r="V11" s="4"/>
      <c r="W11" s="4"/>
      <c r="IG11" s="55"/>
      <c r="IH11" s="295"/>
    </row>
    <row r="12" spans="1:242" s="181" customFormat="1" ht="24" customHeight="1">
      <c r="A12" s="148"/>
      <c r="B12" s="621"/>
      <c r="C12" s="621"/>
      <c r="D12" s="435"/>
      <c r="E12" s="622"/>
      <c r="F12" s="622"/>
      <c r="G12" s="622"/>
      <c r="H12" s="622"/>
      <c r="I12" s="622"/>
      <c r="J12" s="622"/>
      <c r="K12" s="622"/>
      <c r="L12" s="622"/>
      <c r="M12" s="622"/>
      <c r="N12" s="436"/>
      <c r="O12" s="437" t="str">
        <f t="shared" si="0"/>
        <v/>
      </c>
      <c r="P12" s="438"/>
      <c r="Q12" s="266"/>
      <c r="R12" s="4"/>
      <c r="S12" s="4"/>
      <c r="T12" s="4"/>
      <c r="U12" s="4"/>
      <c r="V12" s="4"/>
      <c r="W12" s="4"/>
      <c r="IG12" s="295"/>
      <c r="IH12" s="295"/>
    </row>
    <row r="13" spans="1:242" s="181" customFormat="1" ht="24" customHeight="1">
      <c r="A13" s="148"/>
      <c r="B13" s="621"/>
      <c r="C13" s="621"/>
      <c r="D13" s="435"/>
      <c r="E13" s="622"/>
      <c r="F13" s="622"/>
      <c r="G13" s="622"/>
      <c r="H13" s="622"/>
      <c r="I13" s="622"/>
      <c r="J13" s="622"/>
      <c r="K13" s="622"/>
      <c r="L13" s="622"/>
      <c r="M13" s="622"/>
      <c r="N13" s="436"/>
      <c r="O13" s="437" t="str">
        <f t="shared" si="0"/>
        <v/>
      </c>
      <c r="P13" s="438"/>
      <c r="Q13" s="266"/>
      <c r="R13" s="4"/>
      <c r="S13" s="4"/>
      <c r="T13" s="4"/>
      <c r="U13" s="4"/>
      <c r="V13" s="4"/>
      <c r="W13" s="4"/>
      <c r="IG13" s="295"/>
      <c r="IH13" s="295"/>
    </row>
    <row r="14" spans="1:242" s="181" customFormat="1" ht="24" customHeight="1">
      <c r="A14" s="148"/>
      <c r="B14" s="621"/>
      <c r="C14" s="621"/>
      <c r="D14" s="435"/>
      <c r="E14" s="622"/>
      <c r="F14" s="622"/>
      <c r="G14" s="622"/>
      <c r="H14" s="622"/>
      <c r="I14" s="622"/>
      <c r="J14" s="622"/>
      <c r="K14" s="622"/>
      <c r="L14" s="622"/>
      <c r="M14" s="622"/>
      <c r="N14" s="436"/>
      <c r="O14" s="437" t="str">
        <f t="shared" si="0"/>
        <v/>
      </c>
      <c r="P14" s="438"/>
      <c r="Q14" s="266"/>
      <c r="R14" s="4"/>
      <c r="S14" s="4"/>
      <c r="T14" s="4"/>
      <c r="U14" s="4"/>
      <c r="V14" s="4"/>
      <c r="W14" s="4"/>
    </row>
    <row r="15" spans="1:242" s="181" customFormat="1" ht="24" customHeight="1">
      <c r="A15" s="148"/>
      <c r="B15" s="621"/>
      <c r="C15" s="621"/>
      <c r="D15" s="435"/>
      <c r="E15" s="622"/>
      <c r="F15" s="622"/>
      <c r="G15" s="622"/>
      <c r="H15" s="622"/>
      <c r="I15" s="622"/>
      <c r="J15" s="622"/>
      <c r="K15" s="622"/>
      <c r="L15" s="622"/>
      <c r="M15" s="622"/>
      <c r="N15" s="436"/>
      <c r="O15" s="437" t="str">
        <f t="shared" si="0"/>
        <v/>
      </c>
      <c r="P15" s="438"/>
      <c r="Q15" s="266"/>
      <c r="R15" s="4"/>
      <c r="S15" s="4"/>
      <c r="T15" s="4"/>
      <c r="U15" s="4"/>
      <c r="V15" s="4"/>
      <c r="W15" s="4"/>
    </row>
    <row r="16" spans="1:242" s="181" customFormat="1" ht="24" customHeight="1">
      <c r="A16" s="148"/>
      <c r="B16" s="621"/>
      <c r="C16" s="621"/>
      <c r="D16" s="435"/>
      <c r="E16" s="622"/>
      <c r="F16" s="622"/>
      <c r="G16" s="622"/>
      <c r="H16" s="622"/>
      <c r="I16" s="622"/>
      <c r="J16" s="622"/>
      <c r="K16" s="622"/>
      <c r="L16" s="622"/>
      <c r="M16" s="622"/>
      <c r="N16" s="436"/>
      <c r="O16" s="437" t="str">
        <f t="shared" si="0"/>
        <v/>
      </c>
      <c r="P16" s="438"/>
      <c r="Q16" s="266"/>
      <c r="R16" s="4"/>
      <c r="S16" s="4"/>
      <c r="T16" s="4"/>
      <c r="U16" s="4"/>
      <c r="V16" s="4"/>
      <c r="W16" s="4"/>
    </row>
    <row r="17" spans="1:242" s="181" customFormat="1" ht="24" customHeight="1">
      <c r="A17" s="148"/>
      <c r="B17" s="621"/>
      <c r="C17" s="621"/>
      <c r="D17" s="435"/>
      <c r="E17" s="622"/>
      <c r="F17" s="622"/>
      <c r="G17" s="622"/>
      <c r="H17" s="622"/>
      <c r="I17" s="622"/>
      <c r="J17" s="622"/>
      <c r="K17" s="622"/>
      <c r="L17" s="622"/>
      <c r="M17" s="622"/>
      <c r="N17" s="436"/>
      <c r="O17" s="437" t="str">
        <f t="shared" si="0"/>
        <v/>
      </c>
      <c r="P17" s="438"/>
      <c r="Q17" s="266"/>
      <c r="R17" s="4"/>
      <c r="S17" s="4"/>
      <c r="T17" s="4"/>
      <c r="U17" s="4"/>
      <c r="V17" s="4"/>
      <c r="W17" s="4"/>
    </row>
    <row r="18" spans="1:242" s="181" customFormat="1" ht="24" customHeight="1">
      <c r="A18" s="148"/>
      <c r="B18" s="621"/>
      <c r="C18" s="621"/>
      <c r="D18" s="435"/>
      <c r="E18" s="622"/>
      <c r="F18" s="622"/>
      <c r="G18" s="622"/>
      <c r="H18" s="622"/>
      <c r="I18" s="622"/>
      <c r="J18" s="622"/>
      <c r="K18" s="622"/>
      <c r="L18" s="622"/>
      <c r="M18" s="622"/>
      <c r="N18" s="436"/>
      <c r="O18" s="437" t="str">
        <f t="shared" si="0"/>
        <v/>
      </c>
      <c r="P18" s="438"/>
      <c r="Q18" s="266"/>
      <c r="R18" s="4"/>
      <c r="S18" s="4"/>
      <c r="T18" s="4"/>
      <c r="U18" s="4"/>
      <c r="V18" s="4"/>
      <c r="W18" s="4"/>
    </row>
    <row r="19" spans="1:242" s="181" customFormat="1" ht="24" customHeight="1">
      <c r="A19" s="148"/>
      <c r="B19" s="621"/>
      <c r="C19" s="621"/>
      <c r="D19" s="435"/>
      <c r="E19" s="622"/>
      <c r="F19" s="622"/>
      <c r="G19" s="622"/>
      <c r="H19" s="622"/>
      <c r="I19" s="622"/>
      <c r="J19" s="622"/>
      <c r="K19" s="622"/>
      <c r="L19" s="622"/>
      <c r="M19" s="622"/>
      <c r="N19" s="436"/>
      <c r="O19" s="437" t="str">
        <f t="shared" si="0"/>
        <v/>
      </c>
      <c r="P19" s="438"/>
      <c r="Q19" s="266"/>
      <c r="R19" s="4"/>
      <c r="S19" s="4"/>
      <c r="T19" s="4"/>
      <c r="U19" s="4"/>
      <c r="V19" s="4"/>
      <c r="W19" s="4"/>
    </row>
    <row r="20" spans="1:242" s="181" customFormat="1" ht="24" customHeight="1">
      <c r="A20" s="148"/>
      <c r="B20" s="621"/>
      <c r="C20" s="621"/>
      <c r="D20" s="435"/>
      <c r="E20" s="622"/>
      <c r="F20" s="622"/>
      <c r="G20" s="622"/>
      <c r="H20" s="622"/>
      <c r="I20" s="622"/>
      <c r="J20" s="622"/>
      <c r="K20" s="622"/>
      <c r="L20" s="622"/>
      <c r="M20" s="622"/>
      <c r="N20" s="436"/>
      <c r="O20" s="437" t="str">
        <f t="shared" si="0"/>
        <v/>
      </c>
      <c r="P20" s="438"/>
      <c r="Q20" s="266"/>
      <c r="R20" s="4"/>
      <c r="S20" s="4"/>
      <c r="T20" s="4"/>
      <c r="U20" s="4"/>
      <c r="V20" s="4"/>
      <c r="W20" s="4"/>
    </row>
    <row r="21" spans="1:242" s="181" customFormat="1" ht="24" customHeight="1">
      <c r="A21" s="148"/>
      <c r="B21" s="621"/>
      <c r="C21" s="621"/>
      <c r="D21" s="435"/>
      <c r="E21" s="622"/>
      <c r="F21" s="622"/>
      <c r="G21" s="622"/>
      <c r="H21" s="622"/>
      <c r="I21" s="622"/>
      <c r="J21" s="622"/>
      <c r="K21" s="622"/>
      <c r="L21" s="622"/>
      <c r="M21" s="622"/>
      <c r="N21" s="436"/>
      <c r="O21" s="437" t="str">
        <f t="shared" si="0"/>
        <v/>
      </c>
      <c r="P21" s="438"/>
      <c r="Q21" s="266"/>
      <c r="R21" s="4"/>
      <c r="S21" s="4"/>
      <c r="T21" s="4"/>
      <c r="U21" s="4"/>
      <c r="V21" s="4"/>
      <c r="W21" s="4"/>
    </row>
    <row r="22" spans="1:242" s="181" customFormat="1" ht="24" customHeight="1">
      <c r="A22" s="148"/>
      <c r="B22" s="621"/>
      <c r="C22" s="621"/>
      <c r="D22" s="435"/>
      <c r="E22" s="622"/>
      <c r="F22" s="622"/>
      <c r="G22" s="622"/>
      <c r="H22" s="622"/>
      <c r="I22" s="622"/>
      <c r="J22" s="622"/>
      <c r="K22" s="622"/>
      <c r="L22" s="622"/>
      <c r="M22" s="622"/>
      <c r="N22" s="436"/>
      <c r="O22" s="437" t="str">
        <f t="shared" si="0"/>
        <v/>
      </c>
      <c r="P22" s="438"/>
      <c r="Q22" s="266"/>
      <c r="R22" s="4"/>
      <c r="S22" s="4"/>
      <c r="T22" s="4"/>
      <c r="U22" s="4"/>
      <c r="V22" s="4"/>
      <c r="W22" s="4"/>
      <c r="IG22" s="55"/>
      <c r="IH22" s="295"/>
    </row>
    <row r="23" spans="1:242" s="181" customFormat="1" ht="24" customHeight="1">
      <c r="A23" s="148"/>
      <c r="B23" s="621"/>
      <c r="C23" s="621"/>
      <c r="D23" s="435"/>
      <c r="E23" s="622"/>
      <c r="F23" s="622"/>
      <c r="G23" s="622"/>
      <c r="H23" s="622"/>
      <c r="I23" s="622"/>
      <c r="J23" s="622"/>
      <c r="K23" s="622"/>
      <c r="L23" s="622"/>
      <c r="M23" s="622"/>
      <c r="N23" s="436"/>
      <c r="O23" s="437" t="str">
        <f t="shared" si="0"/>
        <v/>
      </c>
      <c r="P23" s="438"/>
      <c r="Q23" s="266"/>
      <c r="R23" s="4"/>
      <c r="S23" s="4"/>
      <c r="T23" s="4"/>
      <c r="U23" s="4"/>
      <c r="V23" s="4"/>
      <c r="W23" s="4"/>
      <c r="IG23" s="55"/>
      <c r="IH23" s="295"/>
    </row>
    <row r="24" spans="1:242" s="181" customFormat="1" ht="24" customHeight="1">
      <c r="A24" s="148"/>
      <c r="B24" s="621"/>
      <c r="C24" s="621"/>
      <c r="D24" s="435"/>
      <c r="E24" s="622"/>
      <c r="F24" s="622"/>
      <c r="G24" s="622"/>
      <c r="H24" s="622"/>
      <c r="I24" s="622"/>
      <c r="J24" s="622"/>
      <c r="K24" s="622"/>
      <c r="L24" s="622"/>
      <c r="M24" s="622"/>
      <c r="N24" s="436"/>
      <c r="O24" s="437" t="str">
        <f t="shared" si="0"/>
        <v/>
      </c>
      <c r="P24" s="438"/>
      <c r="Q24" s="266"/>
      <c r="R24" s="4"/>
      <c r="S24" s="4"/>
      <c r="T24" s="4"/>
      <c r="U24" s="4"/>
      <c r="V24" s="4"/>
      <c r="W24" s="4"/>
      <c r="IG24" s="295"/>
      <c r="IH24" s="295"/>
    </row>
    <row r="25" spans="1:242" s="181" customFormat="1" ht="24" customHeight="1">
      <c r="A25" s="148"/>
      <c r="B25" s="621"/>
      <c r="C25" s="621"/>
      <c r="D25" s="435"/>
      <c r="E25" s="622"/>
      <c r="F25" s="622"/>
      <c r="G25" s="622"/>
      <c r="H25" s="622"/>
      <c r="I25" s="622"/>
      <c r="J25" s="622"/>
      <c r="K25" s="622"/>
      <c r="L25" s="622"/>
      <c r="M25" s="622"/>
      <c r="N25" s="436"/>
      <c r="O25" s="437" t="str">
        <f t="shared" si="0"/>
        <v/>
      </c>
      <c r="P25" s="438"/>
      <c r="Q25" s="266"/>
      <c r="R25" s="4"/>
      <c r="S25" s="4"/>
      <c r="T25" s="4"/>
      <c r="U25" s="4"/>
      <c r="V25" s="4"/>
      <c r="W25" s="4"/>
      <c r="IG25" s="295"/>
      <c r="IH25" s="295"/>
    </row>
    <row r="26" spans="1:242" s="181" customFormat="1" ht="24" customHeight="1">
      <c r="A26" s="148"/>
      <c r="B26" s="621"/>
      <c r="C26" s="621"/>
      <c r="D26" s="435"/>
      <c r="E26" s="622"/>
      <c r="F26" s="622"/>
      <c r="G26" s="622"/>
      <c r="H26" s="622"/>
      <c r="I26" s="622"/>
      <c r="J26" s="622"/>
      <c r="K26" s="622"/>
      <c r="L26" s="622"/>
      <c r="M26" s="622"/>
      <c r="N26" s="436"/>
      <c r="O26" s="437" t="str">
        <f t="shared" si="0"/>
        <v/>
      </c>
      <c r="P26" s="438"/>
      <c r="Q26" s="266"/>
      <c r="R26" s="4"/>
      <c r="S26" s="4"/>
      <c r="T26" s="4"/>
      <c r="U26" s="4"/>
      <c r="V26" s="4"/>
      <c r="W26" s="4"/>
    </row>
    <row r="27" spans="1:242" s="181" customFormat="1" ht="24" customHeight="1">
      <c r="A27" s="148"/>
      <c r="B27" s="621"/>
      <c r="C27" s="621"/>
      <c r="D27" s="435"/>
      <c r="E27" s="622"/>
      <c r="F27" s="622"/>
      <c r="G27" s="622"/>
      <c r="H27" s="622"/>
      <c r="I27" s="622"/>
      <c r="J27" s="622"/>
      <c r="K27" s="622"/>
      <c r="L27" s="622"/>
      <c r="M27" s="622"/>
      <c r="N27" s="436"/>
      <c r="O27" s="437" t="str">
        <f t="shared" si="0"/>
        <v/>
      </c>
      <c r="P27" s="438"/>
      <c r="Q27" s="266"/>
      <c r="R27" s="4"/>
      <c r="S27" s="4"/>
      <c r="T27" s="4"/>
      <c r="U27" s="4"/>
      <c r="V27" s="4"/>
      <c r="W27" s="4"/>
    </row>
    <row r="28" spans="1:242" s="181" customFormat="1" ht="24" customHeight="1">
      <c r="A28" s="148"/>
      <c r="B28" s="621"/>
      <c r="C28" s="621"/>
      <c r="D28" s="435"/>
      <c r="E28" s="622"/>
      <c r="F28" s="622"/>
      <c r="G28" s="622"/>
      <c r="H28" s="622"/>
      <c r="I28" s="622"/>
      <c r="J28" s="622"/>
      <c r="K28" s="622"/>
      <c r="L28" s="622"/>
      <c r="M28" s="622"/>
      <c r="N28" s="436"/>
      <c r="O28" s="437" t="str">
        <f t="shared" si="0"/>
        <v/>
      </c>
      <c r="P28" s="438"/>
      <c r="Q28" s="266"/>
      <c r="R28" s="4"/>
      <c r="S28" s="4"/>
      <c r="T28" s="4"/>
      <c r="U28" s="4"/>
      <c r="V28" s="4"/>
      <c r="W28" s="4"/>
    </row>
    <row r="29" spans="1:242" s="181" customFormat="1" ht="24" customHeight="1">
      <c r="A29" s="148"/>
      <c r="B29" s="621"/>
      <c r="C29" s="621"/>
      <c r="D29" s="435"/>
      <c r="E29" s="622"/>
      <c r="F29" s="622"/>
      <c r="G29" s="622"/>
      <c r="H29" s="622"/>
      <c r="I29" s="622"/>
      <c r="J29" s="622"/>
      <c r="K29" s="622"/>
      <c r="L29" s="622"/>
      <c r="M29" s="622"/>
      <c r="N29" s="436"/>
      <c r="O29" s="437" t="str">
        <f t="shared" si="0"/>
        <v/>
      </c>
      <c r="P29" s="438"/>
      <c r="Q29" s="266"/>
      <c r="R29" s="4"/>
      <c r="S29" s="4"/>
      <c r="T29" s="4"/>
      <c r="U29" s="4"/>
      <c r="V29" s="4"/>
      <c r="W29" s="4"/>
    </row>
    <row r="30" spans="1:242" s="181" customFormat="1" ht="24" customHeight="1">
      <c r="A30" s="148"/>
      <c r="B30" s="621"/>
      <c r="C30" s="621"/>
      <c r="D30" s="435"/>
      <c r="E30" s="622"/>
      <c r="F30" s="622"/>
      <c r="G30" s="622"/>
      <c r="H30" s="622"/>
      <c r="I30" s="622"/>
      <c r="J30" s="622"/>
      <c r="K30" s="622"/>
      <c r="L30" s="622"/>
      <c r="M30" s="622"/>
      <c r="N30" s="436"/>
      <c r="O30" s="437" t="str">
        <f t="shared" si="0"/>
        <v/>
      </c>
      <c r="P30" s="438"/>
      <c r="Q30" s="266"/>
      <c r="R30" s="4"/>
      <c r="S30" s="4"/>
      <c r="T30" s="4"/>
      <c r="U30" s="4"/>
      <c r="V30" s="4"/>
      <c r="W30" s="4"/>
    </row>
    <row r="31" spans="1:242" s="181" customFormat="1" ht="24" customHeight="1">
      <c r="A31" s="148"/>
      <c r="B31" s="621"/>
      <c r="C31" s="621"/>
      <c r="D31" s="435"/>
      <c r="E31" s="622"/>
      <c r="F31" s="622"/>
      <c r="G31" s="622"/>
      <c r="H31" s="622"/>
      <c r="I31" s="622"/>
      <c r="J31" s="622"/>
      <c r="K31" s="622"/>
      <c r="L31" s="622"/>
      <c r="M31" s="622"/>
      <c r="N31" s="436"/>
      <c r="O31" s="437" t="str">
        <f t="shared" si="0"/>
        <v/>
      </c>
      <c r="P31" s="438"/>
      <c r="Q31" s="266"/>
      <c r="R31" s="4"/>
      <c r="S31" s="4"/>
      <c r="T31" s="4"/>
      <c r="U31" s="4"/>
      <c r="V31" s="4"/>
      <c r="W31" s="4"/>
    </row>
    <row r="32" spans="1:242" s="181" customFormat="1" ht="24" customHeight="1">
      <c r="A32" s="148"/>
      <c r="B32" s="621"/>
      <c r="C32" s="621"/>
      <c r="D32" s="435"/>
      <c r="E32" s="622"/>
      <c r="F32" s="622"/>
      <c r="G32" s="622"/>
      <c r="H32" s="622"/>
      <c r="I32" s="622"/>
      <c r="J32" s="622"/>
      <c r="K32" s="622"/>
      <c r="L32" s="622"/>
      <c r="M32" s="622"/>
      <c r="N32" s="436"/>
      <c r="O32" s="437" t="str">
        <f t="shared" si="0"/>
        <v/>
      </c>
      <c r="P32" s="438"/>
      <c r="Q32" s="266"/>
      <c r="R32" s="4"/>
      <c r="S32" s="4"/>
      <c r="T32" s="4"/>
      <c r="U32" s="4"/>
      <c r="V32" s="4"/>
      <c r="W32" s="4"/>
    </row>
    <row r="33" spans="1:242" s="181" customFormat="1" ht="24" customHeight="1">
      <c r="A33" s="148"/>
      <c r="B33" s="621"/>
      <c r="C33" s="621"/>
      <c r="D33" s="435"/>
      <c r="E33" s="622"/>
      <c r="F33" s="622"/>
      <c r="G33" s="622"/>
      <c r="H33" s="622"/>
      <c r="I33" s="622"/>
      <c r="J33" s="622"/>
      <c r="K33" s="622"/>
      <c r="L33" s="622"/>
      <c r="M33" s="622"/>
      <c r="N33" s="436"/>
      <c r="O33" s="437" t="str">
        <f t="shared" si="0"/>
        <v/>
      </c>
      <c r="P33" s="438"/>
      <c r="Q33" s="266"/>
      <c r="R33" s="4"/>
      <c r="S33" s="4"/>
      <c r="T33" s="4"/>
      <c r="U33" s="4"/>
      <c r="V33" s="4"/>
      <c r="W33" s="4"/>
    </row>
    <row r="34" spans="1:242" s="181" customFormat="1" ht="24" customHeight="1">
      <c r="A34" s="148"/>
      <c r="B34" s="621"/>
      <c r="C34" s="621"/>
      <c r="D34" s="435"/>
      <c r="E34" s="622"/>
      <c r="F34" s="622"/>
      <c r="G34" s="622"/>
      <c r="H34" s="622"/>
      <c r="I34" s="622"/>
      <c r="J34" s="622"/>
      <c r="K34" s="622"/>
      <c r="L34" s="622"/>
      <c r="M34" s="622"/>
      <c r="N34" s="436"/>
      <c r="O34" s="437" t="str">
        <f t="shared" si="0"/>
        <v/>
      </c>
      <c r="P34" s="438"/>
      <c r="Q34" s="266"/>
      <c r="R34" s="4"/>
      <c r="S34" s="4"/>
      <c r="T34" s="4"/>
      <c r="U34" s="4"/>
      <c r="V34" s="4"/>
      <c r="W34" s="4"/>
      <c r="IG34" s="55"/>
      <c r="IH34" s="295"/>
    </row>
    <row r="35" spans="1:242" s="181" customFormat="1" ht="24" customHeight="1">
      <c r="A35" s="148"/>
      <c r="B35" s="621"/>
      <c r="C35" s="621"/>
      <c r="D35" s="435"/>
      <c r="E35" s="622"/>
      <c r="F35" s="622"/>
      <c r="G35" s="622"/>
      <c r="H35" s="622"/>
      <c r="I35" s="622"/>
      <c r="J35" s="622"/>
      <c r="K35" s="622"/>
      <c r="L35" s="622"/>
      <c r="M35" s="622"/>
      <c r="N35" s="436"/>
      <c r="O35" s="437" t="str">
        <f t="shared" si="0"/>
        <v/>
      </c>
      <c r="P35" s="438"/>
      <c r="Q35" s="266"/>
      <c r="R35" s="4"/>
      <c r="S35" s="4"/>
      <c r="T35" s="4"/>
      <c r="U35" s="4"/>
      <c r="V35" s="4"/>
      <c r="W35" s="4"/>
      <c r="IG35" s="55"/>
      <c r="IH35" s="295"/>
    </row>
    <row r="36" spans="1:242" s="181" customFormat="1" ht="24" customHeight="1">
      <c r="A36" s="148"/>
      <c r="B36" s="621"/>
      <c r="C36" s="621"/>
      <c r="D36" s="435"/>
      <c r="E36" s="622"/>
      <c r="F36" s="622"/>
      <c r="G36" s="622"/>
      <c r="H36" s="622"/>
      <c r="I36" s="622"/>
      <c r="J36" s="622"/>
      <c r="K36" s="622"/>
      <c r="L36" s="622"/>
      <c r="M36" s="622"/>
      <c r="N36" s="436"/>
      <c r="O36" s="437" t="str">
        <f t="shared" si="0"/>
        <v/>
      </c>
      <c r="P36" s="438"/>
      <c r="Q36" s="266"/>
      <c r="R36" s="4"/>
      <c r="S36" s="4"/>
      <c r="T36" s="4"/>
      <c r="U36" s="4"/>
      <c r="V36" s="4"/>
      <c r="W36" s="4"/>
      <c r="IG36" s="295"/>
      <c r="IH36" s="295"/>
    </row>
    <row r="37" spans="1:242" s="181" customFormat="1" ht="24" customHeight="1">
      <c r="A37" s="148"/>
      <c r="B37" s="621"/>
      <c r="C37" s="621"/>
      <c r="D37" s="435"/>
      <c r="E37" s="622"/>
      <c r="F37" s="622"/>
      <c r="G37" s="622"/>
      <c r="H37" s="622"/>
      <c r="I37" s="622"/>
      <c r="J37" s="622"/>
      <c r="K37" s="622"/>
      <c r="L37" s="622"/>
      <c r="M37" s="622"/>
      <c r="N37" s="436"/>
      <c r="O37" s="437" t="str">
        <f t="shared" si="0"/>
        <v/>
      </c>
      <c r="P37" s="438"/>
      <c r="Q37" s="266"/>
      <c r="R37" s="4"/>
      <c r="S37" s="4"/>
      <c r="T37" s="4"/>
      <c r="U37" s="4"/>
      <c r="V37" s="4"/>
      <c r="W37" s="4"/>
      <c r="IG37" s="295"/>
      <c r="IH37" s="295"/>
    </row>
    <row r="38" spans="1:242" s="181" customFormat="1" ht="24" customHeight="1">
      <c r="A38" s="148"/>
      <c r="B38" s="621"/>
      <c r="C38" s="621"/>
      <c r="D38" s="435"/>
      <c r="E38" s="622"/>
      <c r="F38" s="622"/>
      <c r="G38" s="622"/>
      <c r="H38" s="622"/>
      <c r="I38" s="622"/>
      <c r="J38" s="622"/>
      <c r="K38" s="622"/>
      <c r="L38" s="622"/>
      <c r="M38" s="622"/>
      <c r="N38" s="436"/>
      <c r="O38" s="437" t="str">
        <f t="shared" si="0"/>
        <v/>
      </c>
      <c r="P38" s="438"/>
      <c r="Q38" s="266"/>
      <c r="R38" s="4"/>
      <c r="S38" s="4"/>
      <c r="T38" s="4"/>
      <c r="U38" s="4"/>
      <c r="V38" s="4"/>
      <c r="W38" s="4"/>
    </row>
    <row r="39" spans="1:242" s="181" customFormat="1" ht="24" customHeight="1">
      <c r="A39" s="148"/>
      <c r="B39" s="621"/>
      <c r="C39" s="621"/>
      <c r="D39" s="435"/>
      <c r="E39" s="622"/>
      <c r="F39" s="622"/>
      <c r="G39" s="622"/>
      <c r="H39" s="622"/>
      <c r="I39" s="622"/>
      <c r="J39" s="622"/>
      <c r="K39" s="622"/>
      <c r="L39" s="622"/>
      <c r="M39" s="622"/>
      <c r="N39" s="436"/>
      <c r="O39" s="437" t="str">
        <f t="shared" si="0"/>
        <v/>
      </c>
      <c r="P39" s="438"/>
      <c r="Q39" s="266"/>
      <c r="R39" s="4"/>
      <c r="S39" s="4"/>
      <c r="T39" s="4"/>
      <c r="U39" s="4"/>
      <c r="V39" s="4"/>
      <c r="W39" s="4"/>
    </row>
    <row r="40" spans="1:242" s="181" customFormat="1" ht="24" customHeight="1">
      <c r="A40" s="148"/>
      <c r="B40" s="621"/>
      <c r="C40" s="621"/>
      <c r="D40" s="435"/>
      <c r="E40" s="622"/>
      <c r="F40" s="622"/>
      <c r="G40" s="622"/>
      <c r="H40" s="622"/>
      <c r="I40" s="622"/>
      <c r="J40" s="622"/>
      <c r="K40" s="622"/>
      <c r="L40" s="622"/>
      <c r="M40" s="622"/>
      <c r="N40" s="436"/>
      <c r="O40" s="437" t="str">
        <f t="shared" si="0"/>
        <v/>
      </c>
      <c r="P40" s="438"/>
      <c r="Q40" s="266"/>
      <c r="R40" s="4"/>
      <c r="S40" s="4"/>
      <c r="T40" s="4"/>
      <c r="U40" s="4"/>
      <c r="V40" s="4"/>
      <c r="W40" s="4"/>
    </row>
    <row r="41" spans="1:242" s="181" customFormat="1" ht="24" customHeight="1">
      <c r="A41" s="148"/>
      <c r="B41" s="621"/>
      <c r="C41" s="621"/>
      <c r="D41" s="435"/>
      <c r="E41" s="622"/>
      <c r="F41" s="622"/>
      <c r="G41" s="622"/>
      <c r="H41" s="622"/>
      <c r="I41" s="622"/>
      <c r="J41" s="622"/>
      <c r="K41" s="622"/>
      <c r="L41" s="622"/>
      <c r="M41" s="622"/>
      <c r="N41" s="436"/>
      <c r="O41" s="437" t="str">
        <f t="shared" si="0"/>
        <v/>
      </c>
      <c r="P41" s="438"/>
      <c r="Q41" s="266"/>
      <c r="R41" s="4"/>
      <c r="S41" s="4"/>
      <c r="T41" s="4"/>
      <c r="U41" s="4"/>
      <c r="V41" s="4"/>
      <c r="W41" s="4"/>
    </row>
    <row r="42" spans="1:242" s="181" customFormat="1" ht="24" customHeight="1">
      <c r="A42" s="148"/>
      <c r="B42" s="621"/>
      <c r="C42" s="621"/>
      <c r="D42" s="435"/>
      <c r="E42" s="622"/>
      <c r="F42" s="622"/>
      <c r="G42" s="622"/>
      <c r="H42" s="622"/>
      <c r="I42" s="622"/>
      <c r="J42" s="622"/>
      <c r="K42" s="622"/>
      <c r="L42" s="622"/>
      <c r="M42" s="622"/>
      <c r="N42" s="436"/>
      <c r="O42" s="437" t="str">
        <f t="shared" si="0"/>
        <v/>
      </c>
      <c r="P42" s="438"/>
      <c r="Q42" s="266"/>
      <c r="R42" s="4"/>
      <c r="S42" s="4"/>
      <c r="T42" s="4"/>
      <c r="U42" s="4"/>
      <c r="V42" s="4"/>
      <c r="W42" s="4"/>
    </row>
    <row r="43" spans="1:242" s="181" customFormat="1" ht="24" customHeight="1">
      <c r="A43" s="148"/>
      <c r="B43" s="621"/>
      <c r="C43" s="621"/>
      <c r="D43" s="435"/>
      <c r="E43" s="622"/>
      <c r="F43" s="622"/>
      <c r="G43" s="622"/>
      <c r="H43" s="622"/>
      <c r="I43" s="622"/>
      <c r="J43" s="622"/>
      <c r="K43" s="622"/>
      <c r="L43" s="622"/>
      <c r="M43" s="622"/>
      <c r="N43" s="436"/>
      <c r="O43" s="437" t="str">
        <f t="shared" si="0"/>
        <v/>
      </c>
      <c r="P43" s="438"/>
      <c r="Q43" s="266"/>
      <c r="R43" s="4"/>
      <c r="S43" s="4"/>
      <c r="T43" s="4"/>
      <c r="U43" s="4"/>
      <c r="V43" s="4"/>
      <c r="W43" s="4"/>
    </row>
    <row r="44" spans="1:242" s="181" customFormat="1" ht="24" customHeight="1">
      <c r="A44" s="148"/>
      <c r="B44" s="621"/>
      <c r="C44" s="621"/>
      <c r="D44" s="435"/>
      <c r="E44" s="622"/>
      <c r="F44" s="622"/>
      <c r="G44" s="622"/>
      <c r="H44" s="622"/>
      <c r="I44" s="622"/>
      <c r="J44" s="622"/>
      <c r="K44" s="622"/>
      <c r="L44" s="622"/>
      <c r="M44" s="622"/>
      <c r="N44" s="436"/>
      <c r="O44" s="437" t="str">
        <f t="shared" si="0"/>
        <v/>
      </c>
      <c r="P44" s="438"/>
      <c r="Q44" s="266"/>
      <c r="R44" s="4"/>
      <c r="S44" s="4"/>
      <c r="T44" s="4"/>
      <c r="U44" s="4"/>
      <c r="V44" s="4"/>
      <c r="W44" s="4"/>
    </row>
    <row r="45" spans="1:242" s="181" customFormat="1" ht="24" customHeight="1">
      <c r="A45" s="148"/>
      <c r="B45" s="621"/>
      <c r="C45" s="621"/>
      <c r="D45" s="435"/>
      <c r="E45" s="622"/>
      <c r="F45" s="622"/>
      <c r="G45" s="622"/>
      <c r="H45" s="622"/>
      <c r="I45" s="622"/>
      <c r="J45" s="622"/>
      <c r="K45" s="622"/>
      <c r="L45" s="622"/>
      <c r="M45" s="622"/>
      <c r="N45" s="436"/>
      <c r="O45" s="437" t="str">
        <f t="shared" si="0"/>
        <v/>
      </c>
      <c r="P45" s="438"/>
      <c r="Q45" s="266"/>
      <c r="R45" s="4"/>
      <c r="S45" s="4"/>
      <c r="T45" s="4"/>
      <c r="U45" s="4"/>
      <c r="V45" s="4"/>
      <c r="W45" s="4"/>
    </row>
    <row r="46" spans="1:242" s="181" customFormat="1" ht="24" customHeight="1">
      <c r="A46" s="148"/>
      <c r="B46" s="621"/>
      <c r="C46" s="621"/>
      <c r="D46" s="435"/>
      <c r="E46" s="622"/>
      <c r="F46" s="622"/>
      <c r="G46" s="622"/>
      <c r="H46" s="622"/>
      <c r="I46" s="622"/>
      <c r="J46" s="622"/>
      <c r="K46" s="622"/>
      <c r="L46" s="622"/>
      <c r="M46" s="622"/>
      <c r="N46" s="436"/>
      <c r="O46" s="437" t="str">
        <f t="shared" si="0"/>
        <v/>
      </c>
      <c r="P46" s="438"/>
      <c r="Q46" s="266"/>
      <c r="R46" s="4"/>
      <c r="S46" s="4"/>
      <c r="T46" s="4"/>
      <c r="U46" s="4"/>
      <c r="V46" s="4"/>
      <c r="W46" s="4"/>
    </row>
    <row r="47" spans="1:242" s="181" customFormat="1" ht="24" customHeight="1">
      <c r="A47" s="148"/>
      <c r="B47" s="621"/>
      <c r="C47" s="621"/>
      <c r="D47" s="435"/>
      <c r="E47" s="622"/>
      <c r="F47" s="622"/>
      <c r="G47" s="622"/>
      <c r="H47" s="622"/>
      <c r="I47" s="622"/>
      <c r="J47" s="622"/>
      <c r="K47" s="622"/>
      <c r="L47" s="622"/>
      <c r="M47" s="622"/>
      <c r="N47" s="436"/>
      <c r="O47" s="437" t="str">
        <f t="shared" si="0"/>
        <v/>
      </c>
      <c r="P47" s="438"/>
      <c r="Q47" s="266"/>
      <c r="R47" s="4"/>
      <c r="S47" s="4"/>
      <c r="T47" s="4"/>
      <c r="U47" s="4"/>
      <c r="V47" s="4"/>
      <c r="W47" s="4"/>
    </row>
    <row r="48" spans="1:242" s="181" customFormat="1" ht="24" customHeight="1">
      <c r="A48" s="148"/>
      <c r="B48" s="621"/>
      <c r="C48" s="621"/>
      <c r="D48" s="435"/>
      <c r="E48" s="622"/>
      <c r="F48" s="622"/>
      <c r="G48" s="622"/>
      <c r="H48" s="622"/>
      <c r="I48" s="622"/>
      <c r="J48" s="622"/>
      <c r="K48" s="622"/>
      <c r="L48" s="622"/>
      <c r="M48" s="622"/>
      <c r="N48" s="436"/>
      <c r="O48" s="437" t="str">
        <f t="shared" si="0"/>
        <v/>
      </c>
      <c r="P48" s="438"/>
      <c r="Q48" s="266"/>
      <c r="R48" s="4"/>
      <c r="S48" s="4"/>
      <c r="T48" s="4"/>
      <c r="U48" s="4"/>
      <c r="V48" s="4"/>
      <c r="W48" s="4"/>
    </row>
    <row r="49" spans="1:23" s="181" customFormat="1" ht="24" customHeight="1">
      <c r="A49" s="148"/>
      <c r="B49" s="621"/>
      <c r="C49" s="621"/>
      <c r="D49" s="435"/>
      <c r="E49" s="622"/>
      <c r="F49" s="622"/>
      <c r="G49" s="622"/>
      <c r="H49" s="622"/>
      <c r="I49" s="622"/>
      <c r="J49" s="622"/>
      <c r="K49" s="622"/>
      <c r="L49" s="622"/>
      <c r="M49" s="622"/>
      <c r="N49" s="436"/>
      <c r="O49" s="437" t="str">
        <f t="shared" si="0"/>
        <v/>
      </c>
      <c r="P49" s="438"/>
      <c r="Q49" s="266"/>
      <c r="R49" s="4"/>
      <c r="S49" s="4"/>
      <c r="T49" s="4"/>
      <c r="U49" s="4"/>
      <c r="V49" s="4"/>
      <c r="W49" s="4"/>
    </row>
    <row r="50" spans="1:23" s="181" customFormat="1" ht="24" customHeight="1">
      <c r="A50" s="148"/>
      <c r="B50" s="621"/>
      <c r="C50" s="621"/>
      <c r="D50" s="435"/>
      <c r="E50" s="622"/>
      <c r="F50" s="622"/>
      <c r="G50" s="622"/>
      <c r="H50" s="622"/>
      <c r="I50" s="622"/>
      <c r="J50" s="622"/>
      <c r="K50" s="622"/>
      <c r="L50" s="622"/>
      <c r="M50" s="622"/>
      <c r="N50" s="436"/>
      <c r="O50" s="437" t="str">
        <f t="shared" si="0"/>
        <v/>
      </c>
      <c r="P50" s="438"/>
      <c r="Q50" s="266"/>
      <c r="R50" s="4"/>
      <c r="S50" s="4"/>
      <c r="T50" s="4"/>
      <c r="U50" s="4"/>
      <c r="V50" s="4"/>
      <c r="W50" s="4"/>
    </row>
    <row r="51" spans="1:23" s="181" customFormat="1" ht="24" customHeight="1">
      <c r="A51" s="148"/>
      <c r="B51" s="621"/>
      <c r="C51" s="621"/>
      <c r="D51" s="435"/>
      <c r="E51" s="622"/>
      <c r="F51" s="622"/>
      <c r="G51" s="622"/>
      <c r="H51" s="622"/>
      <c r="I51" s="622"/>
      <c r="J51" s="622"/>
      <c r="K51" s="622"/>
      <c r="L51" s="622"/>
      <c r="M51" s="622"/>
      <c r="N51" s="436"/>
      <c r="O51" s="437" t="str">
        <f t="shared" si="0"/>
        <v/>
      </c>
      <c r="P51" s="438"/>
      <c r="Q51" s="266"/>
      <c r="R51" s="4"/>
      <c r="S51" s="4"/>
      <c r="T51" s="4"/>
      <c r="U51" s="4"/>
      <c r="V51" s="4"/>
      <c r="W51" s="4"/>
    </row>
    <row r="52" spans="1:23" s="84" customFormat="1">
      <c r="A52" s="257"/>
      <c r="B52" s="730" t="str">
        <f>MCI!B110</f>
        <v>FAPESP,  OCTOBER 2013</v>
      </c>
      <c r="C52" s="18"/>
      <c r="D52" s="18"/>
      <c r="E52" s="18"/>
      <c r="F52" s="1"/>
      <c r="G52" s="1"/>
      <c r="H52" s="1"/>
      <c r="I52" s="1"/>
      <c r="J52" s="1"/>
      <c r="K52" s="1"/>
      <c r="L52" s="18"/>
      <c r="M52" s="18"/>
      <c r="N52" s="18"/>
      <c r="O52" s="23"/>
      <c r="P52" s="444">
        <v>1</v>
      </c>
      <c r="Q52" s="267"/>
      <c r="R52" s="439"/>
      <c r="S52" s="439"/>
      <c r="T52" s="439"/>
      <c r="U52" s="439"/>
      <c r="V52" s="439"/>
      <c r="W52" s="439"/>
    </row>
    <row r="53" spans="1:23" s="66" customFormat="1">
      <c r="A53" s="263"/>
      <c r="B53" s="623" t="s">
        <v>112</v>
      </c>
      <c r="C53" s="623"/>
      <c r="D53" s="623"/>
      <c r="E53" s="623"/>
      <c r="F53" s="216"/>
      <c r="G53" s="216"/>
      <c r="H53" s="216"/>
      <c r="I53" s="216"/>
      <c r="J53" s="216"/>
      <c r="K53" s="216"/>
      <c r="L53" s="3"/>
      <c r="M53" s="3"/>
      <c r="N53" s="3"/>
      <c r="O53" s="181"/>
      <c r="Q53" s="440"/>
      <c r="R53" s="441"/>
      <c r="S53" s="441"/>
      <c r="T53" s="441"/>
      <c r="U53" s="442"/>
      <c r="V53" s="443"/>
      <c r="W53" s="434"/>
    </row>
    <row r="54" spans="1:23" s="181" customFormat="1">
      <c r="A54" s="257"/>
      <c r="B54" s="445"/>
      <c r="C54" s="445"/>
      <c r="D54" s="445"/>
      <c r="E54" s="445"/>
      <c r="F54" s="216"/>
      <c r="G54" s="216"/>
      <c r="H54" s="216"/>
      <c r="I54" s="216"/>
      <c r="J54" s="216"/>
      <c r="K54" s="216"/>
      <c r="L54" s="3"/>
      <c r="M54" s="3"/>
      <c r="N54" s="3"/>
      <c r="Q54" s="266"/>
      <c r="R54" s="31"/>
      <c r="S54" s="31"/>
      <c r="T54" s="31"/>
      <c r="U54" s="31"/>
      <c r="V54" s="31"/>
      <c r="W54" s="4"/>
    </row>
    <row r="55" spans="1:23" s="181" customFormat="1">
      <c r="A55" s="257"/>
      <c r="B55" s="35"/>
      <c r="C55" s="446"/>
      <c r="D55" s="446"/>
      <c r="E55" s="446"/>
      <c r="F55" s="447"/>
      <c r="G55" s="447"/>
      <c r="H55" s="447"/>
      <c r="I55" s="447"/>
      <c r="J55" s="447"/>
      <c r="K55" s="447"/>
      <c r="L55" s="446"/>
      <c r="M55" s="446"/>
      <c r="N55" s="446"/>
      <c r="O55" s="447"/>
      <c r="P55" s="216"/>
      <c r="Q55" s="266"/>
      <c r="R55" s="31"/>
      <c r="S55" s="31"/>
      <c r="T55" s="31"/>
      <c r="U55" s="31"/>
      <c r="V55" s="31"/>
      <c r="W55" s="4"/>
    </row>
    <row r="56" spans="1:23" ht="12.75" hidden="1" customHeight="1"/>
    <row r="57" spans="1:23" ht="12.75" hidden="1" customHeight="1"/>
    <row r="58" spans="1:23" ht="12.75" hidden="1" customHeight="1"/>
    <row r="59" spans="1:23" ht="12.75" hidden="1" customHeight="1"/>
    <row r="60" spans="1:23" ht="12.75" hidden="1" customHeight="1"/>
    <row r="61" spans="1:23" ht="12.75" hidden="1" customHeight="1"/>
    <row r="62" spans="1:23" ht="12.75" hidden="1" customHeight="1"/>
    <row r="63" spans="1:23" ht="12.75" hidden="1" customHeight="1"/>
    <row r="64" spans="1:23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customHeight="1"/>
    <row r="227" ht="12.75" customHeight="1"/>
    <row r="228" ht="12.75" customHeight="1"/>
    <row r="229" ht="12.75" customHeight="1"/>
  </sheetData>
  <sheetProtection algorithmName="SHA-512" hashValue="8shT+BKEJEUqNeBcDV2pVA1qYEdvO5Acj06wLbx5GomHa8rSxhjOz5vkbhyAhQObgAZp1XzN1sMNc/Yfl5aU1w==" saltValue="ToU86wktvaoRcEjIYs0ncQ==" spinCount="100000" sheet="1" objects="1" scenarios="1"/>
  <mergeCells count="89">
    <mergeCell ref="B7:E7"/>
    <mergeCell ref="F7:P7"/>
    <mergeCell ref="B10:C10"/>
    <mergeCell ref="E10:M10"/>
    <mergeCell ref="B11:C11"/>
    <mergeCell ref="E11:M11"/>
    <mergeCell ref="B9:C9"/>
    <mergeCell ref="D9:F9"/>
    <mergeCell ref="B12:C12"/>
    <mergeCell ref="E12:M12"/>
    <mergeCell ref="B13:C13"/>
    <mergeCell ref="E13:M13"/>
    <mergeCell ref="B14:C14"/>
    <mergeCell ref="E14:M14"/>
    <mergeCell ref="B15:C15"/>
    <mergeCell ref="E15:M15"/>
    <mergeCell ref="B16:C16"/>
    <mergeCell ref="E16:M16"/>
    <mergeCell ref="B17:C17"/>
    <mergeCell ref="E17:M17"/>
    <mergeCell ref="B18:C18"/>
    <mergeCell ref="E18:M18"/>
    <mergeCell ref="B19:C19"/>
    <mergeCell ref="E19:M19"/>
    <mergeCell ref="B20:C20"/>
    <mergeCell ref="E20:M20"/>
    <mergeCell ref="B21:C21"/>
    <mergeCell ref="E21:M21"/>
    <mergeCell ref="B22:C22"/>
    <mergeCell ref="E22:M22"/>
    <mergeCell ref="B23:C23"/>
    <mergeCell ref="E23:M23"/>
    <mergeCell ref="B24:C24"/>
    <mergeCell ref="E24:M24"/>
    <mergeCell ref="B25:C25"/>
    <mergeCell ref="E25:M25"/>
    <mergeCell ref="B26:C26"/>
    <mergeCell ref="E26:M26"/>
    <mergeCell ref="B27:C27"/>
    <mergeCell ref="E27:M27"/>
    <mergeCell ref="B28:C28"/>
    <mergeCell ref="E28:M28"/>
    <mergeCell ref="B29:C29"/>
    <mergeCell ref="E29:M29"/>
    <mergeCell ref="B30:C30"/>
    <mergeCell ref="E30:M30"/>
    <mergeCell ref="B31:C31"/>
    <mergeCell ref="E31:M31"/>
    <mergeCell ref="B32:C32"/>
    <mergeCell ref="E32:M32"/>
    <mergeCell ref="B33:C33"/>
    <mergeCell ref="E33:M33"/>
    <mergeCell ref="B34:C34"/>
    <mergeCell ref="E34:M34"/>
    <mergeCell ref="B35:C35"/>
    <mergeCell ref="E35:M35"/>
    <mergeCell ref="B36:C36"/>
    <mergeCell ref="E36:M36"/>
    <mergeCell ref="B37:C37"/>
    <mergeCell ref="E37:M37"/>
    <mergeCell ref="B38:C38"/>
    <mergeCell ref="E38:M38"/>
    <mergeCell ref="B39:C39"/>
    <mergeCell ref="E39:M39"/>
    <mergeCell ref="B40:C40"/>
    <mergeCell ref="E40:M40"/>
    <mergeCell ref="B41:C41"/>
    <mergeCell ref="E41:M41"/>
    <mergeCell ref="B42:C42"/>
    <mergeCell ref="E42:M42"/>
    <mergeCell ref="B43:C43"/>
    <mergeCell ref="E43:M43"/>
    <mergeCell ref="B44:C44"/>
    <mergeCell ref="E44:M44"/>
    <mergeCell ref="B45:C45"/>
    <mergeCell ref="E45:M45"/>
    <mergeCell ref="B46:C46"/>
    <mergeCell ref="E46:M46"/>
    <mergeCell ref="B53:E53"/>
    <mergeCell ref="B47:C47"/>
    <mergeCell ref="E47:M47"/>
    <mergeCell ref="B48:C48"/>
    <mergeCell ref="E48:M48"/>
    <mergeCell ref="B49:C49"/>
    <mergeCell ref="E49:M49"/>
    <mergeCell ref="B50:C50"/>
    <mergeCell ref="E50:M50"/>
    <mergeCell ref="B51:C51"/>
    <mergeCell ref="E51:M51"/>
  </mergeCells>
  <conditionalFormatting sqref="O52">
    <cfRule type="cellIs" dxfId="17" priority="8" stopIfTrue="1" operator="equal">
      <formula>"INDIQUE A MOEDA"</formula>
    </cfRule>
  </conditionalFormatting>
  <conditionalFormatting sqref="N11:N51">
    <cfRule type="cellIs" dxfId="16" priority="7" stopIfTrue="1" operator="equal">
      <formula>0</formula>
    </cfRule>
  </conditionalFormatting>
  <conditionalFormatting sqref="O11:O51">
    <cfRule type="cellIs" dxfId="15" priority="4" stopIfTrue="1" operator="equal">
      <formula>""</formula>
    </cfRule>
  </conditionalFormatting>
  <conditionalFormatting sqref="D11:D51">
    <cfRule type="cellIs" dxfId="14" priority="3" stopIfTrue="1" operator="equal">
      <formula>0</formula>
    </cfRule>
  </conditionalFormatting>
  <conditionalFormatting sqref="E11:M51 B11:C51">
    <cfRule type="cellIs" dxfId="13" priority="2" stopIfTrue="1" operator="equal">
      <formula>0</formula>
    </cfRule>
  </conditionalFormatting>
  <conditionalFormatting sqref="F7">
    <cfRule type="cellIs" dxfId="12" priority="1" stopIfTrue="1" operator="equal">
      <formula>""</formula>
    </cfRule>
  </conditionalFormatting>
  <dataValidations disablePrompts="1" count="6">
    <dataValidation allowBlank="1" showErrorMessage="1" prompt="DIGITE O NOME NA PRIMEIRA PLANILHA 1-MPN" sqref="F7"/>
    <dataValidation allowBlank="1" showInputMessage="1" showErrorMessage="1" promptTitle="ATENÇÃO!" prompt="PREENCHIMENTO OBRIGATÓRIO SE O PROJETO ENVOLVER A_x000a_A AQUISIÇÃO DE RADIOISÓTOPOS OU RADIOATIVOS." sqref="L8:M8"/>
    <dataValidation type="decimal" allowBlank="1" showInputMessage="1" showErrorMessage="1" errorTitle="ATENÇÃO!" error="Esse campo só aceita NÚMEROS." sqref="N11:N51">
      <formula1>0.1</formula1>
      <formula2>99999999999.9999</formula2>
    </dataValidation>
    <dataValidation type="whole" allowBlank="1" showInputMessage="1" showErrorMessage="1" errorTitle="ATENÇÃO" error="ESTE CAMPO SÓ ACEITA NÚMEROS INTEIROS" sqref="D11:D51">
      <formula1>1</formula1>
      <formula2>1000000000</formula2>
    </dataValidation>
    <dataValidation allowBlank="1" showErrorMessage="1" sqref="A11:A52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G2"/>
  </dataValidation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96"/>
  <sheetViews>
    <sheetView showGridLines="0" showRowColHeaders="0" workbookViewId="0"/>
  </sheetViews>
  <sheetFormatPr defaultColWidth="0" defaultRowHeight="12.75" customHeight="1" zeroHeight="1"/>
  <cols>
    <col min="1" max="1" width="2.28515625" style="422" customWidth="1"/>
    <col min="2" max="3" width="10.7109375" style="3" customWidth="1"/>
    <col min="4" max="4" width="12.140625" style="3" customWidth="1"/>
    <col min="5" max="5" width="9.5703125" style="216" customWidth="1"/>
    <col min="6" max="6" width="7.85546875" style="216" customWidth="1"/>
    <col min="7" max="7" width="4" style="216" customWidth="1"/>
    <col min="8" max="8" width="9.140625" style="216" customWidth="1"/>
    <col min="9" max="9" width="7.7109375" style="216" customWidth="1"/>
    <col min="10" max="10" width="7.42578125" style="3" customWidth="1"/>
    <col min="11" max="11" width="6.42578125" style="216" customWidth="1"/>
    <col min="12" max="12" width="7.7109375" style="216" customWidth="1"/>
    <col min="13" max="13" width="15.140625" style="216" customWidth="1"/>
    <col min="14" max="14" width="16.42578125" style="216" customWidth="1"/>
    <col min="15" max="15" width="11" style="216" customWidth="1"/>
    <col min="16" max="16" width="2" style="422" customWidth="1"/>
    <col min="17" max="16384" width="9.140625" style="216" hidden="1"/>
  </cols>
  <sheetData>
    <row r="1" spans="1:241" s="31" customFormat="1">
      <c r="A1" s="255"/>
      <c r="B1" s="3"/>
      <c r="C1" s="3"/>
      <c r="D1" s="3"/>
      <c r="E1" s="416"/>
      <c r="F1" s="416"/>
      <c r="G1" s="416"/>
      <c r="H1" s="416"/>
      <c r="I1" s="416"/>
      <c r="J1" s="416"/>
      <c r="K1" s="3"/>
      <c r="L1" s="3"/>
      <c r="M1" s="3"/>
      <c r="N1" s="416"/>
      <c r="O1" s="416"/>
      <c r="P1" s="236"/>
    </row>
    <row r="2" spans="1:241" s="31" customFormat="1">
      <c r="A2" s="260"/>
      <c r="B2" s="3"/>
      <c r="C2" s="3"/>
      <c r="D2" s="3"/>
      <c r="E2" s="416"/>
      <c r="F2" s="416"/>
      <c r="G2" s="416"/>
      <c r="H2" s="416"/>
      <c r="I2" s="416"/>
      <c r="J2" s="416"/>
      <c r="K2" s="3"/>
      <c r="L2" s="3"/>
      <c r="M2" s="3"/>
      <c r="N2" s="528"/>
      <c r="O2" s="528"/>
      <c r="P2" s="236"/>
    </row>
    <row r="3" spans="1:241" s="31" customFormat="1" ht="15.75">
      <c r="A3" s="260"/>
      <c r="B3" s="3"/>
      <c r="C3" s="3"/>
      <c r="D3" s="3"/>
      <c r="E3" s="416"/>
      <c r="F3" s="416"/>
      <c r="G3" s="416"/>
      <c r="H3" s="416"/>
      <c r="I3" s="416"/>
      <c r="J3" s="416"/>
      <c r="K3" s="3"/>
      <c r="M3" s="101"/>
      <c r="N3" s="455"/>
      <c r="O3" s="455"/>
      <c r="P3" s="236"/>
    </row>
    <row r="4" spans="1:241" s="31" customFormat="1" ht="15.75">
      <c r="A4" s="260"/>
      <c r="B4" s="3"/>
      <c r="C4" s="3"/>
      <c r="D4" s="3"/>
      <c r="E4" s="416"/>
      <c r="F4" s="416"/>
      <c r="G4" s="416"/>
      <c r="H4" s="416"/>
      <c r="I4" s="416"/>
      <c r="J4" s="416"/>
      <c r="K4" s="3"/>
      <c r="M4" s="101"/>
      <c r="N4" s="455"/>
      <c r="O4" s="455"/>
      <c r="P4" s="236"/>
    </row>
    <row r="5" spans="1:241" s="31" customFormat="1" ht="15.75">
      <c r="A5" s="260"/>
      <c r="B5" s="3"/>
      <c r="C5" s="3"/>
      <c r="D5" s="3"/>
      <c r="E5" s="416"/>
      <c r="F5" s="416"/>
      <c r="G5" s="416"/>
      <c r="H5" s="416"/>
      <c r="I5" s="416"/>
      <c r="J5" s="416"/>
      <c r="K5" s="3"/>
      <c r="L5" s="3"/>
      <c r="M5" s="101"/>
      <c r="N5" s="455"/>
      <c r="O5" s="455"/>
      <c r="P5" s="236"/>
    </row>
    <row r="6" spans="1:241" s="4" customFormat="1" ht="18">
      <c r="A6" s="261"/>
      <c r="B6" s="213" t="s">
        <v>116</v>
      </c>
      <c r="C6" s="123"/>
      <c r="D6" s="123"/>
      <c r="E6" s="123"/>
      <c r="F6" s="123"/>
      <c r="G6" s="123"/>
      <c r="H6" s="123"/>
      <c r="I6" s="123"/>
      <c r="M6" s="101"/>
      <c r="N6" s="455"/>
      <c r="O6" s="455"/>
      <c r="P6" s="426"/>
      <c r="Q6" s="417"/>
      <c r="R6" s="417"/>
      <c r="S6" s="417"/>
      <c r="T6" s="417"/>
      <c r="U6" s="417"/>
      <c r="V6" s="417"/>
      <c r="W6" s="41"/>
    </row>
    <row r="7" spans="1:241" s="31" customFormat="1" ht="7.5" customHeight="1">
      <c r="A7" s="260"/>
      <c r="B7" s="41"/>
      <c r="C7" s="49"/>
      <c r="D7" s="49"/>
      <c r="E7" s="50"/>
      <c r="F7" s="50"/>
      <c r="G7" s="50"/>
      <c r="H7" s="50"/>
      <c r="I7" s="50"/>
      <c r="J7" s="50"/>
      <c r="K7" s="49"/>
      <c r="L7" s="49"/>
      <c r="M7" s="456"/>
      <c r="N7" s="456"/>
      <c r="O7" s="456"/>
      <c r="P7" s="236"/>
    </row>
    <row r="8" spans="1:241" s="31" customFormat="1" ht="24" customHeight="1">
      <c r="A8" s="260"/>
      <c r="B8" s="624" t="s">
        <v>106</v>
      </c>
      <c r="C8" s="624"/>
      <c r="D8" s="624"/>
      <c r="E8" s="625"/>
      <c r="F8" s="647"/>
      <c r="G8" s="647"/>
      <c r="H8" s="647"/>
      <c r="I8" s="647"/>
      <c r="J8" s="647"/>
      <c r="K8" s="647"/>
      <c r="L8" s="647"/>
      <c r="M8" s="647"/>
      <c r="N8" s="647"/>
      <c r="O8" s="647"/>
      <c r="P8" s="236"/>
    </row>
    <row r="9" spans="1:241" s="31" customFormat="1" ht="9.9499999999999993" customHeight="1">
      <c r="A9" s="260"/>
      <c r="B9" s="41"/>
      <c r="C9" s="49"/>
      <c r="D9" s="49"/>
      <c r="E9" s="50"/>
      <c r="F9" s="50"/>
      <c r="G9" s="50"/>
      <c r="H9" s="50"/>
      <c r="I9" s="50"/>
      <c r="J9" s="50"/>
      <c r="K9" s="49"/>
      <c r="L9" s="49"/>
      <c r="M9" s="50"/>
      <c r="N9" s="50"/>
      <c r="O9" s="50"/>
      <c r="P9" s="236"/>
    </row>
    <row r="10" spans="1:241" s="31" customFormat="1">
      <c r="A10" s="260"/>
      <c r="B10" s="3"/>
      <c r="C10" s="3"/>
      <c r="D10" s="3"/>
      <c r="E10" s="416"/>
      <c r="F10" s="416"/>
      <c r="G10" s="416"/>
      <c r="H10" s="416"/>
      <c r="I10" s="416"/>
      <c r="J10" s="416"/>
      <c r="K10" s="3"/>
      <c r="L10" s="3"/>
      <c r="M10" s="3"/>
      <c r="N10" s="416"/>
      <c r="O10" s="416"/>
      <c r="P10" s="236"/>
    </row>
    <row r="11" spans="1:241" s="31" customFormat="1" ht="24" customHeight="1">
      <c r="A11" s="260"/>
      <c r="B11" s="580" t="s">
        <v>18</v>
      </c>
      <c r="C11" s="648"/>
      <c r="D11" s="745" t="str">
        <f>IF(SUM(N14:N54)=0,"",SUM(N14:N54))</f>
        <v/>
      </c>
      <c r="E11" s="746"/>
      <c r="F11" s="747"/>
      <c r="G11" s="427"/>
      <c r="H11" s="416"/>
      <c r="I11" s="416"/>
      <c r="J11" s="416"/>
      <c r="K11" s="3"/>
      <c r="L11" s="3"/>
      <c r="M11" s="427"/>
      <c r="N11" s="427"/>
      <c r="O11" s="427"/>
      <c r="P11" s="236"/>
    </row>
    <row r="12" spans="1:241" s="33" customFormat="1" ht="9.9499999999999993" customHeight="1">
      <c r="A12" s="277"/>
      <c r="B12" s="18"/>
      <c r="C12" s="18"/>
      <c r="D12" s="18"/>
      <c r="E12" s="1"/>
      <c r="F12" s="1"/>
      <c r="G12" s="1"/>
      <c r="H12" s="1"/>
      <c r="I12" s="1"/>
      <c r="J12" s="1"/>
      <c r="K12" s="18"/>
      <c r="L12" s="18"/>
      <c r="M12" s="18"/>
      <c r="N12" s="1"/>
      <c r="O12" s="1"/>
      <c r="P12" s="242"/>
      <c r="Q12" s="32"/>
      <c r="R12" s="32"/>
      <c r="S12" s="32"/>
      <c r="T12" s="32"/>
      <c r="U12" s="32"/>
      <c r="V12" s="32"/>
    </row>
    <row r="13" spans="1:241" s="34" customFormat="1" ht="24" customHeight="1">
      <c r="A13" s="263"/>
      <c r="B13" s="430" t="s">
        <v>107</v>
      </c>
      <c r="C13" s="430" t="s">
        <v>108</v>
      </c>
      <c r="D13" s="631" t="s">
        <v>182</v>
      </c>
      <c r="E13" s="632"/>
      <c r="F13" s="632"/>
      <c r="G13" s="632"/>
      <c r="H13" s="632"/>
      <c r="I13" s="632"/>
      <c r="J13" s="632"/>
      <c r="K13" s="632"/>
      <c r="L13" s="633"/>
      <c r="M13" s="431" t="s">
        <v>109</v>
      </c>
      <c r="N13" s="432" t="s">
        <v>117</v>
      </c>
      <c r="O13" s="430" t="s">
        <v>111</v>
      </c>
      <c r="P13" s="433"/>
      <c r="Q13" s="457" t="s">
        <v>118</v>
      </c>
      <c r="R13" s="443"/>
      <c r="S13" s="443"/>
      <c r="T13" s="443"/>
      <c r="U13" s="443"/>
      <c r="V13" s="443"/>
    </row>
    <row r="14" spans="1:241" s="35" customFormat="1" ht="24" customHeight="1">
      <c r="A14" s="148"/>
      <c r="B14" s="435"/>
      <c r="C14" s="435"/>
      <c r="D14" s="622"/>
      <c r="E14" s="622"/>
      <c r="F14" s="622"/>
      <c r="G14" s="622"/>
      <c r="H14" s="622"/>
      <c r="I14" s="622"/>
      <c r="J14" s="622"/>
      <c r="K14" s="622"/>
      <c r="L14" s="622"/>
      <c r="M14" s="458"/>
      <c r="N14" s="437" t="str">
        <f t="shared" ref="N14:N54" si="0">IF(C14*M14=0,"",C14*M14)</f>
        <v/>
      </c>
      <c r="O14" s="438"/>
      <c r="P14" s="236"/>
      <c r="Q14" s="457" t="s">
        <v>119</v>
      </c>
      <c r="R14" s="31"/>
      <c r="S14" s="31"/>
      <c r="T14" s="31"/>
      <c r="U14" s="31"/>
      <c r="V14" s="31"/>
      <c r="IF14" s="36"/>
      <c r="IG14" s="447"/>
    </row>
    <row r="15" spans="1:241" s="35" customFormat="1" ht="24" customHeight="1">
      <c r="A15" s="148"/>
      <c r="B15" s="435"/>
      <c r="C15" s="435"/>
      <c r="D15" s="622"/>
      <c r="E15" s="622"/>
      <c r="F15" s="622"/>
      <c r="G15" s="622"/>
      <c r="H15" s="622"/>
      <c r="I15" s="622"/>
      <c r="J15" s="622"/>
      <c r="K15" s="622"/>
      <c r="L15" s="622"/>
      <c r="M15" s="458"/>
      <c r="N15" s="437" t="str">
        <f t="shared" si="0"/>
        <v/>
      </c>
      <c r="O15" s="438"/>
      <c r="P15" s="236"/>
      <c r="Q15" s="31"/>
      <c r="R15" s="31"/>
      <c r="S15" s="31"/>
      <c r="T15" s="31"/>
      <c r="U15" s="31"/>
      <c r="V15" s="31"/>
      <c r="IF15" s="447"/>
      <c r="IG15" s="447"/>
    </row>
    <row r="16" spans="1:241" s="35" customFormat="1" ht="24" customHeight="1">
      <c r="A16" s="148"/>
      <c r="B16" s="435"/>
      <c r="C16" s="435"/>
      <c r="D16" s="622"/>
      <c r="E16" s="622"/>
      <c r="F16" s="622"/>
      <c r="G16" s="622"/>
      <c r="H16" s="622"/>
      <c r="I16" s="622"/>
      <c r="J16" s="622"/>
      <c r="K16" s="622"/>
      <c r="L16" s="622"/>
      <c r="M16" s="458"/>
      <c r="N16" s="437" t="str">
        <f t="shared" si="0"/>
        <v/>
      </c>
      <c r="O16" s="438"/>
      <c r="P16" s="236"/>
      <c r="Q16" s="31"/>
      <c r="R16" s="31"/>
      <c r="S16" s="31"/>
      <c r="T16" s="31"/>
      <c r="U16" s="31"/>
      <c r="V16" s="31"/>
    </row>
    <row r="17" spans="1:241" s="35" customFormat="1" ht="24" customHeight="1">
      <c r="A17" s="148"/>
      <c r="B17" s="435"/>
      <c r="C17" s="435"/>
      <c r="D17" s="622"/>
      <c r="E17" s="622"/>
      <c r="F17" s="622"/>
      <c r="G17" s="622"/>
      <c r="H17" s="622"/>
      <c r="I17" s="622"/>
      <c r="J17" s="622"/>
      <c r="K17" s="622"/>
      <c r="L17" s="622"/>
      <c r="M17" s="458"/>
      <c r="N17" s="437" t="str">
        <f t="shared" si="0"/>
        <v/>
      </c>
      <c r="O17" s="438"/>
      <c r="P17" s="236"/>
      <c r="Q17" s="31"/>
      <c r="R17" s="31"/>
      <c r="S17" s="31"/>
      <c r="T17" s="31"/>
      <c r="U17" s="31"/>
      <c r="V17" s="31"/>
      <c r="IF17" s="36"/>
      <c r="IG17" s="447"/>
    </row>
    <row r="18" spans="1:241" s="35" customFormat="1" ht="24" customHeight="1">
      <c r="A18" s="148"/>
      <c r="B18" s="435"/>
      <c r="C18" s="435"/>
      <c r="D18" s="622"/>
      <c r="E18" s="622"/>
      <c r="F18" s="622"/>
      <c r="G18" s="622"/>
      <c r="H18" s="622"/>
      <c r="I18" s="622"/>
      <c r="J18" s="622"/>
      <c r="K18" s="622"/>
      <c r="L18" s="622"/>
      <c r="M18" s="458"/>
      <c r="N18" s="437" t="str">
        <f t="shared" si="0"/>
        <v/>
      </c>
      <c r="O18" s="438"/>
      <c r="P18" s="236"/>
      <c r="Q18" s="31"/>
      <c r="R18" s="31"/>
      <c r="S18" s="31"/>
      <c r="T18" s="31"/>
      <c r="U18" s="31"/>
      <c r="V18" s="31"/>
      <c r="IF18" s="447"/>
      <c r="IG18" s="447"/>
    </row>
    <row r="19" spans="1:241" s="35" customFormat="1" ht="24" customHeight="1">
      <c r="A19" s="148"/>
      <c r="B19" s="435"/>
      <c r="C19" s="435"/>
      <c r="D19" s="622"/>
      <c r="E19" s="622"/>
      <c r="F19" s="622"/>
      <c r="G19" s="622"/>
      <c r="H19" s="622"/>
      <c r="I19" s="622"/>
      <c r="J19" s="622"/>
      <c r="K19" s="622"/>
      <c r="L19" s="622"/>
      <c r="M19" s="458"/>
      <c r="N19" s="437" t="str">
        <f t="shared" si="0"/>
        <v/>
      </c>
      <c r="O19" s="438"/>
      <c r="P19" s="236"/>
      <c r="Q19" s="31"/>
      <c r="R19" s="31"/>
      <c r="S19" s="31"/>
      <c r="T19" s="31"/>
      <c r="U19" s="31"/>
      <c r="V19" s="31"/>
      <c r="IF19" s="447"/>
      <c r="IG19" s="447"/>
    </row>
    <row r="20" spans="1:241" s="35" customFormat="1" ht="24" customHeight="1">
      <c r="A20" s="148"/>
      <c r="B20" s="435"/>
      <c r="C20" s="435"/>
      <c r="D20" s="622"/>
      <c r="E20" s="622"/>
      <c r="F20" s="622"/>
      <c r="G20" s="622"/>
      <c r="H20" s="622"/>
      <c r="I20" s="622"/>
      <c r="J20" s="622"/>
      <c r="K20" s="622"/>
      <c r="L20" s="622"/>
      <c r="M20" s="458"/>
      <c r="N20" s="437" t="str">
        <f t="shared" si="0"/>
        <v/>
      </c>
      <c r="O20" s="438"/>
      <c r="P20" s="236"/>
      <c r="Q20" s="31"/>
      <c r="R20" s="31"/>
      <c r="S20" s="31"/>
      <c r="T20" s="31"/>
      <c r="U20" s="31"/>
      <c r="V20" s="31"/>
    </row>
    <row r="21" spans="1:241" s="35" customFormat="1" ht="24" customHeight="1">
      <c r="A21" s="148"/>
      <c r="B21" s="435"/>
      <c r="C21" s="435"/>
      <c r="D21" s="622"/>
      <c r="E21" s="622"/>
      <c r="F21" s="622"/>
      <c r="G21" s="622"/>
      <c r="H21" s="622"/>
      <c r="I21" s="622"/>
      <c r="J21" s="622"/>
      <c r="K21" s="622"/>
      <c r="L21" s="622"/>
      <c r="M21" s="458"/>
      <c r="N21" s="437" t="str">
        <f t="shared" si="0"/>
        <v/>
      </c>
      <c r="O21" s="438"/>
      <c r="P21" s="236"/>
      <c r="Q21" s="31"/>
      <c r="R21" s="31"/>
      <c r="S21" s="31"/>
      <c r="T21" s="31"/>
      <c r="U21" s="31"/>
      <c r="V21" s="31"/>
    </row>
    <row r="22" spans="1:241" s="35" customFormat="1" ht="24" customHeight="1">
      <c r="A22" s="148"/>
      <c r="B22" s="435"/>
      <c r="C22" s="435"/>
      <c r="D22" s="622"/>
      <c r="E22" s="622"/>
      <c r="F22" s="622"/>
      <c r="G22" s="622"/>
      <c r="H22" s="622"/>
      <c r="I22" s="622"/>
      <c r="J22" s="622"/>
      <c r="K22" s="622"/>
      <c r="L22" s="622"/>
      <c r="M22" s="458"/>
      <c r="N22" s="437" t="str">
        <f t="shared" si="0"/>
        <v/>
      </c>
      <c r="O22" s="438"/>
      <c r="P22" s="236"/>
      <c r="Q22" s="31"/>
      <c r="R22" s="31"/>
      <c r="S22" s="31"/>
      <c r="T22" s="31"/>
      <c r="U22" s="31"/>
      <c r="V22" s="31"/>
    </row>
    <row r="23" spans="1:241" s="35" customFormat="1" ht="24" customHeight="1">
      <c r="A23" s="148"/>
      <c r="B23" s="435"/>
      <c r="C23" s="435"/>
      <c r="D23" s="622"/>
      <c r="E23" s="622"/>
      <c r="F23" s="622"/>
      <c r="G23" s="622"/>
      <c r="H23" s="622"/>
      <c r="I23" s="622"/>
      <c r="J23" s="622"/>
      <c r="K23" s="622"/>
      <c r="L23" s="622"/>
      <c r="M23" s="458"/>
      <c r="N23" s="437" t="str">
        <f t="shared" si="0"/>
        <v/>
      </c>
      <c r="O23" s="438"/>
      <c r="P23" s="236"/>
      <c r="Q23" s="31"/>
      <c r="R23" s="31"/>
      <c r="S23" s="31"/>
      <c r="T23" s="31"/>
      <c r="U23" s="31"/>
      <c r="V23" s="31"/>
    </row>
    <row r="24" spans="1:241" s="35" customFormat="1" ht="24" customHeight="1">
      <c r="A24" s="148"/>
      <c r="B24" s="435"/>
      <c r="C24" s="435"/>
      <c r="D24" s="622"/>
      <c r="E24" s="622"/>
      <c r="F24" s="622"/>
      <c r="G24" s="622"/>
      <c r="H24" s="622"/>
      <c r="I24" s="622"/>
      <c r="J24" s="622"/>
      <c r="K24" s="622"/>
      <c r="L24" s="622"/>
      <c r="M24" s="458"/>
      <c r="N24" s="437" t="str">
        <f t="shared" si="0"/>
        <v/>
      </c>
      <c r="O24" s="438"/>
      <c r="P24" s="236"/>
      <c r="Q24" s="31"/>
      <c r="R24" s="31"/>
      <c r="S24" s="31"/>
      <c r="T24" s="31"/>
      <c r="U24" s="31"/>
      <c r="V24" s="31"/>
    </row>
    <row r="25" spans="1:241" s="35" customFormat="1" ht="24" customHeight="1">
      <c r="A25" s="148"/>
      <c r="B25" s="435"/>
      <c r="C25" s="435"/>
      <c r="D25" s="622"/>
      <c r="E25" s="622"/>
      <c r="F25" s="622"/>
      <c r="G25" s="622"/>
      <c r="H25" s="622"/>
      <c r="I25" s="622"/>
      <c r="J25" s="622"/>
      <c r="K25" s="622"/>
      <c r="L25" s="622"/>
      <c r="M25" s="458"/>
      <c r="N25" s="437" t="str">
        <f t="shared" si="0"/>
        <v/>
      </c>
      <c r="O25" s="438"/>
      <c r="P25" s="236"/>
      <c r="Q25" s="31"/>
      <c r="R25" s="31"/>
      <c r="S25" s="31"/>
      <c r="T25" s="31"/>
      <c r="U25" s="31"/>
      <c r="V25" s="31"/>
    </row>
    <row r="26" spans="1:241" s="35" customFormat="1" ht="24" customHeight="1">
      <c r="A26" s="148"/>
      <c r="B26" s="435"/>
      <c r="C26" s="435"/>
      <c r="D26" s="622"/>
      <c r="E26" s="622"/>
      <c r="F26" s="622"/>
      <c r="G26" s="622"/>
      <c r="H26" s="622"/>
      <c r="I26" s="622"/>
      <c r="J26" s="622"/>
      <c r="K26" s="622"/>
      <c r="L26" s="622"/>
      <c r="M26" s="458"/>
      <c r="N26" s="437" t="str">
        <f t="shared" si="0"/>
        <v/>
      </c>
      <c r="O26" s="438"/>
      <c r="P26" s="236"/>
      <c r="Q26" s="31"/>
      <c r="R26" s="31"/>
      <c r="S26" s="31"/>
      <c r="T26" s="31"/>
      <c r="U26" s="31"/>
      <c r="V26" s="31"/>
    </row>
    <row r="27" spans="1:241" s="35" customFormat="1" ht="24" customHeight="1">
      <c r="A27" s="148"/>
      <c r="B27" s="435"/>
      <c r="C27" s="435"/>
      <c r="D27" s="622"/>
      <c r="E27" s="622"/>
      <c r="F27" s="622"/>
      <c r="G27" s="622"/>
      <c r="H27" s="622"/>
      <c r="I27" s="622"/>
      <c r="J27" s="622"/>
      <c r="K27" s="622"/>
      <c r="L27" s="622"/>
      <c r="M27" s="458"/>
      <c r="N27" s="437" t="str">
        <f t="shared" si="0"/>
        <v/>
      </c>
      <c r="O27" s="438"/>
      <c r="P27" s="236"/>
      <c r="Q27" s="31"/>
      <c r="R27" s="31"/>
      <c r="S27" s="31"/>
      <c r="T27" s="31"/>
      <c r="U27" s="31"/>
      <c r="V27" s="31"/>
    </row>
    <row r="28" spans="1:241" s="35" customFormat="1" ht="24" customHeight="1">
      <c r="A28" s="148"/>
      <c r="B28" s="435"/>
      <c r="C28" s="435"/>
      <c r="D28" s="622"/>
      <c r="E28" s="622"/>
      <c r="F28" s="622"/>
      <c r="G28" s="622"/>
      <c r="H28" s="622"/>
      <c r="I28" s="622"/>
      <c r="J28" s="622"/>
      <c r="K28" s="622"/>
      <c r="L28" s="622"/>
      <c r="M28" s="458"/>
      <c r="N28" s="437" t="str">
        <f t="shared" si="0"/>
        <v/>
      </c>
      <c r="O28" s="438"/>
      <c r="P28" s="236"/>
      <c r="Q28" s="31"/>
      <c r="R28" s="31"/>
      <c r="S28" s="31"/>
      <c r="T28" s="31"/>
      <c r="U28" s="31"/>
      <c r="V28" s="31"/>
    </row>
    <row r="29" spans="1:241" s="35" customFormat="1" ht="24" customHeight="1">
      <c r="A29" s="148"/>
      <c r="B29" s="435"/>
      <c r="C29" s="435"/>
      <c r="D29" s="622"/>
      <c r="E29" s="622"/>
      <c r="F29" s="622"/>
      <c r="G29" s="622"/>
      <c r="H29" s="622"/>
      <c r="I29" s="622"/>
      <c r="J29" s="622"/>
      <c r="K29" s="622"/>
      <c r="L29" s="622"/>
      <c r="M29" s="458"/>
      <c r="N29" s="437" t="str">
        <f t="shared" si="0"/>
        <v/>
      </c>
      <c r="O29" s="438"/>
      <c r="P29" s="236"/>
      <c r="Q29" s="31"/>
      <c r="R29" s="31"/>
      <c r="S29" s="31"/>
      <c r="T29" s="31"/>
      <c r="U29" s="31"/>
      <c r="V29" s="31"/>
    </row>
    <row r="30" spans="1:241" s="35" customFormat="1" ht="24" customHeight="1">
      <c r="A30" s="148"/>
      <c r="B30" s="435"/>
      <c r="C30" s="435"/>
      <c r="D30" s="622"/>
      <c r="E30" s="622"/>
      <c r="F30" s="622"/>
      <c r="G30" s="622"/>
      <c r="H30" s="622"/>
      <c r="I30" s="622"/>
      <c r="J30" s="622"/>
      <c r="K30" s="622"/>
      <c r="L30" s="622"/>
      <c r="M30" s="458"/>
      <c r="N30" s="437" t="str">
        <f t="shared" si="0"/>
        <v/>
      </c>
      <c r="O30" s="438"/>
      <c r="P30" s="236"/>
      <c r="Q30" s="31"/>
      <c r="R30" s="31"/>
      <c r="S30" s="31"/>
      <c r="T30" s="31"/>
      <c r="U30" s="31"/>
      <c r="V30" s="31"/>
    </row>
    <row r="31" spans="1:241" s="35" customFormat="1" ht="24" customHeight="1">
      <c r="A31" s="148"/>
      <c r="B31" s="435"/>
      <c r="C31" s="435"/>
      <c r="D31" s="622"/>
      <c r="E31" s="622"/>
      <c r="F31" s="622"/>
      <c r="G31" s="622"/>
      <c r="H31" s="622"/>
      <c r="I31" s="622"/>
      <c r="J31" s="622"/>
      <c r="K31" s="622"/>
      <c r="L31" s="622"/>
      <c r="M31" s="458"/>
      <c r="N31" s="437" t="str">
        <f t="shared" si="0"/>
        <v/>
      </c>
      <c r="O31" s="438"/>
      <c r="P31" s="236"/>
      <c r="Q31" s="31"/>
      <c r="R31" s="31"/>
      <c r="S31" s="31"/>
      <c r="T31" s="31"/>
      <c r="U31" s="31"/>
      <c r="V31" s="31"/>
    </row>
    <row r="32" spans="1:241" s="35" customFormat="1" ht="24" customHeight="1">
      <c r="A32" s="148"/>
      <c r="B32" s="435"/>
      <c r="C32" s="435"/>
      <c r="D32" s="622"/>
      <c r="E32" s="622"/>
      <c r="F32" s="622"/>
      <c r="G32" s="622"/>
      <c r="H32" s="622"/>
      <c r="I32" s="622"/>
      <c r="J32" s="622"/>
      <c r="K32" s="622"/>
      <c r="L32" s="622"/>
      <c r="M32" s="458"/>
      <c r="N32" s="437" t="str">
        <f t="shared" si="0"/>
        <v/>
      </c>
      <c r="O32" s="438"/>
      <c r="P32" s="236"/>
      <c r="Q32" s="457" t="s">
        <v>119</v>
      </c>
      <c r="R32" s="31"/>
      <c r="S32" s="31"/>
      <c r="T32" s="31"/>
      <c r="U32" s="31"/>
      <c r="V32" s="31"/>
      <c r="IF32" s="36"/>
      <c r="IG32" s="447"/>
    </row>
    <row r="33" spans="1:241" s="35" customFormat="1" ht="24" customHeight="1">
      <c r="A33" s="148"/>
      <c r="B33" s="435"/>
      <c r="C33" s="435"/>
      <c r="D33" s="622"/>
      <c r="E33" s="622"/>
      <c r="F33" s="622"/>
      <c r="G33" s="622"/>
      <c r="H33" s="622"/>
      <c r="I33" s="622"/>
      <c r="J33" s="622"/>
      <c r="K33" s="622"/>
      <c r="L33" s="622"/>
      <c r="M33" s="458"/>
      <c r="N33" s="437" t="str">
        <f t="shared" si="0"/>
        <v/>
      </c>
      <c r="O33" s="438"/>
      <c r="P33" s="236"/>
      <c r="Q33" s="31"/>
      <c r="R33" s="31"/>
      <c r="S33" s="31"/>
      <c r="T33" s="31"/>
      <c r="U33" s="31"/>
      <c r="V33" s="31"/>
      <c r="IF33" s="36"/>
      <c r="IG33" s="447"/>
    </row>
    <row r="34" spans="1:241" s="35" customFormat="1" ht="24" customHeight="1">
      <c r="A34" s="148"/>
      <c r="B34" s="435"/>
      <c r="C34" s="435"/>
      <c r="D34" s="622"/>
      <c r="E34" s="622"/>
      <c r="F34" s="622"/>
      <c r="G34" s="622"/>
      <c r="H34" s="622"/>
      <c r="I34" s="622"/>
      <c r="J34" s="622"/>
      <c r="K34" s="622"/>
      <c r="L34" s="622"/>
      <c r="M34" s="458"/>
      <c r="N34" s="437" t="str">
        <f t="shared" si="0"/>
        <v/>
      </c>
      <c r="O34" s="438"/>
      <c r="P34" s="236"/>
      <c r="Q34" s="31"/>
      <c r="R34" s="31"/>
      <c r="S34" s="31"/>
      <c r="T34" s="31"/>
      <c r="U34" s="31"/>
      <c r="V34" s="31"/>
      <c r="IF34" s="447"/>
      <c r="IG34" s="447"/>
    </row>
    <row r="35" spans="1:241" s="35" customFormat="1" ht="24" customHeight="1">
      <c r="A35" s="148"/>
      <c r="B35" s="435"/>
      <c r="C35" s="435"/>
      <c r="D35" s="622"/>
      <c r="E35" s="622"/>
      <c r="F35" s="622"/>
      <c r="G35" s="622"/>
      <c r="H35" s="622"/>
      <c r="I35" s="622"/>
      <c r="J35" s="622"/>
      <c r="K35" s="622"/>
      <c r="L35" s="622"/>
      <c r="M35" s="458"/>
      <c r="N35" s="437" t="str">
        <f t="shared" si="0"/>
        <v/>
      </c>
      <c r="O35" s="438"/>
      <c r="P35" s="236"/>
      <c r="Q35" s="31"/>
      <c r="R35" s="31"/>
      <c r="S35" s="31"/>
      <c r="T35" s="31"/>
      <c r="U35" s="31"/>
      <c r="V35" s="31"/>
      <c r="IF35" s="36"/>
      <c r="IG35" s="447"/>
    </row>
    <row r="36" spans="1:241" s="35" customFormat="1" ht="24" customHeight="1">
      <c r="A36" s="148"/>
      <c r="B36" s="435"/>
      <c r="C36" s="435"/>
      <c r="D36" s="622"/>
      <c r="E36" s="622"/>
      <c r="F36" s="622"/>
      <c r="G36" s="622"/>
      <c r="H36" s="622"/>
      <c r="I36" s="622"/>
      <c r="J36" s="622"/>
      <c r="K36" s="622"/>
      <c r="L36" s="622"/>
      <c r="M36" s="458"/>
      <c r="N36" s="437" t="str">
        <f t="shared" si="0"/>
        <v/>
      </c>
      <c r="O36" s="438"/>
      <c r="P36" s="236"/>
      <c r="Q36" s="31"/>
      <c r="R36" s="31"/>
      <c r="S36" s="31"/>
      <c r="T36" s="31"/>
      <c r="U36" s="31"/>
      <c r="V36" s="31"/>
      <c r="IF36" s="447"/>
      <c r="IG36" s="447"/>
    </row>
    <row r="37" spans="1:241" s="35" customFormat="1" ht="24" customHeight="1">
      <c r="A37" s="148"/>
      <c r="B37" s="435"/>
      <c r="C37" s="435"/>
      <c r="D37" s="622"/>
      <c r="E37" s="622"/>
      <c r="F37" s="622"/>
      <c r="G37" s="622"/>
      <c r="H37" s="622"/>
      <c r="I37" s="622"/>
      <c r="J37" s="622"/>
      <c r="K37" s="622"/>
      <c r="L37" s="622"/>
      <c r="M37" s="458"/>
      <c r="N37" s="437" t="str">
        <f t="shared" si="0"/>
        <v/>
      </c>
      <c r="O37" s="438"/>
      <c r="P37" s="236"/>
      <c r="Q37" s="31"/>
      <c r="R37" s="31"/>
      <c r="S37" s="31"/>
      <c r="T37" s="31"/>
      <c r="U37" s="31"/>
      <c r="V37" s="31"/>
      <c r="IF37" s="447"/>
      <c r="IG37" s="447"/>
    </row>
    <row r="38" spans="1:241" s="35" customFormat="1" ht="24" customHeight="1">
      <c r="A38" s="148"/>
      <c r="B38" s="435"/>
      <c r="C38" s="435"/>
      <c r="D38" s="622"/>
      <c r="E38" s="622"/>
      <c r="F38" s="622"/>
      <c r="G38" s="622"/>
      <c r="H38" s="622"/>
      <c r="I38" s="622"/>
      <c r="J38" s="622"/>
      <c r="K38" s="622"/>
      <c r="L38" s="622"/>
      <c r="M38" s="458"/>
      <c r="N38" s="437" t="str">
        <f t="shared" si="0"/>
        <v/>
      </c>
      <c r="O38" s="438"/>
      <c r="P38" s="236"/>
      <c r="Q38" s="31"/>
      <c r="R38" s="31"/>
      <c r="S38" s="31"/>
      <c r="T38" s="31"/>
      <c r="U38" s="31"/>
      <c r="V38" s="31"/>
    </row>
    <row r="39" spans="1:241" s="35" customFormat="1" ht="24" customHeight="1">
      <c r="A39" s="148"/>
      <c r="B39" s="435"/>
      <c r="C39" s="435"/>
      <c r="D39" s="622"/>
      <c r="E39" s="622"/>
      <c r="F39" s="622"/>
      <c r="G39" s="622"/>
      <c r="H39" s="622"/>
      <c r="I39" s="622"/>
      <c r="J39" s="622"/>
      <c r="K39" s="622"/>
      <c r="L39" s="622"/>
      <c r="M39" s="458"/>
      <c r="N39" s="437" t="str">
        <f t="shared" si="0"/>
        <v/>
      </c>
      <c r="O39" s="438"/>
      <c r="P39" s="236"/>
      <c r="Q39" s="31"/>
      <c r="R39" s="31"/>
      <c r="S39" s="31"/>
      <c r="T39" s="31"/>
      <c r="U39" s="31"/>
      <c r="V39" s="31"/>
    </row>
    <row r="40" spans="1:241" s="35" customFormat="1" ht="24" customHeight="1">
      <c r="A40" s="148"/>
      <c r="B40" s="435"/>
      <c r="C40" s="435"/>
      <c r="D40" s="622"/>
      <c r="E40" s="622"/>
      <c r="F40" s="622"/>
      <c r="G40" s="622"/>
      <c r="H40" s="622"/>
      <c r="I40" s="622"/>
      <c r="J40" s="622"/>
      <c r="K40" s="622"/>
      <c r="L40" s="622"/>
      <c r="M40" s="458"/>
      <c r="N40" s="437" t="str">
        <f t="shared" si="0"/>
        <v/>
      </c>
      <c r="O40" s="438"/>
      <c r="P40" s="236"/>
      <c r="Q40" s="31"/>
      <c r="R40" s="31"/>
      <c r="S40" s="31"/>
      <c r="T40" s="31"/>
      <c r="U40" s="31"/>
      <c r="V40" s="31"/>
    </row>
    <row r="41" spans="1:241" s="35" customFormat="1" ht="24" customHeight="1">
      <c r="A41" s="148"/>
      <c r="B41" s="435"/>
      <c r="C41" s="435"/>
      <c r="D41" s="646"/>
      <c r="E41" s="646"/>
      <c r="F41" s="646"/>
      <c r="G41" s="646"/>
      <c r="H41" s="646"/>
      <c r="I41" s="646"/>
      <c r="J41" s="646"/>
      <c r="K41" s="646"/>
      <c r="L41" s="646"/>
      <c r="M41" s="458"/>
      <c r="N41" s="437" t="str">
        <f t="shared" si="0"/>
        <v/>
      </c>
      <c r="O41" s="438"/>
      <c r="P41" s="236"/>
      <c r="Q41" s="31"/>
      <c r="R41" s="31"/>
      <c r="S41" s="31"/>
      <c r="T41" s="31"/>
      <c r="U41" s="31"/>
      <c r="V41" s="31"/>
    </row>
    <row r="42" spans="1:241" s="35" customFormat="1" ht="24" customHeight="1">
      <c r="A42" s="148"/>
      <c r="B42" s="435"/>
      <c r="C42" s="435"/>
      <c r="D42" s="622"/>
      <c r="E42" s="622"/>
      <c r="F42" s="622"/>
      <c r="G42" s="622"/>
      <c r="H42" s="622"/>
      <c r="I42" s="622"/>
      <c r="J42" s="622"/>
      <c r="K42" s="622"/>
      <c r="L42" s="622"/>
      <c r="M42" s="458"/>
      <c r="N42" s="437" t="str">
        <f t="shared" si="0"/>
        <v/>
      </c>
      <c r="O42" s="438"/>
      <c r="P42" s="236"/>
      <c r="Q42" s="31"/>
      <c r="R42" s="31"/>
      <c r="S42" s="31"/>
      <c r="T42" s="31"/>
      <c r="U42" s="31"/>
      <c r="V42" s="31"/>
    </row>
    <row r="43" spans="1:241" s="35" customFormat="1" ht="24" customHeight="1">
      <c r="A43" s="148"/>
      <c r="B43" s="435"/>
      <c r="C43" s="435"/>
      <c r="D43" s="622"/>
      <c r="E43" s="622"/>
      <c r="F43" s="622"/>
      <c r="G43" s="622"/>
      <c r="H43" s="622"/>
      <c r="I43" s="622"/>
      <c r="J43" s="622"/>
      <c r="K43" s="622"/>
      <c r="L43" s="622"/>
      <c r="M43" s="458"/>
      <c r="N43" s="437" t="str">
        <f t="shared" si="0"/>
        <v/>
      </c>
      <c r="O43" s="438"/>
      <c r="P43" s="236"/>
      <c r="Q43" s="31"/>
      <c r="R43" s="31"/>
      <c r="S43" s="31"/>
      <c r="T43" s="31"/>
      <c r="U43" s="31"/>
      <c r="V43" s="31"/>
    </row>
    <row r="44" spans="1:241" s="35" customFormat="1" ht="24" customHeight="1">
      <c r="A44" s="148"/>
      <c r="B44" s="435"/>
      <c r="C44" s="435"/>
      <c r="D44" s="622"/>
      <c r="E44" s="622"/>
      <c r="F44" s="622"/>
      <c r="G44" s="622"/>
      <c r="H44" s="622"/>
      <c r="I44" s="622"/>
      <c r="J44" s="622"/>
      <c r="K44" s="622"/>
      <c r="L44" s="622"/>
      <c r="M44" s="458"/>
      <c r="N44" s="437" t="str">
        <f t="shared" si="0"/>
        <v/>
      </c>
      <c r="O44" s="438"/>
      <c r="P44" s="236"/>
      <c r="Q44" s="31"/>
      <c r="R44" s="31"/>
      <c r="S44" s="31"/>
      <c r="T44" s="31"/>
      <c r="U44" s="31"/>
      <c r="V44" s="31"/>
    </row>
    <row r="45" spans="1:241" s="35" customFormat="1" ht="24" customHeight="1">
      <c r="A45" s="148"/>
      <c r="B45" s="435"/>
      <c r="C45" s="435"/>
      <c r="D45" s="622"/>
      <c r="E45" s="622"/>
      <c r="F45" s="622"/>
      <c r="G45" s="622"/>
      <c r="H45" s="622"/>
      <c r="I45" s="622"/>
      <c r="J45" s="622"/>
      <c r="K45" s="622"/>
      <c r="L45" s="622"/>
      <c r="M45" s="458"/>
      <c r="N45" s="437" t="str">
        <f t="shared" si="0"/>
        <v/>
      </c>
      <c r="O45" s="438"/>
      <c r="P45" s="236"/>
      <c r="Q45" s="31"/>
      <c r="R45" s="31"/>
      <c r="S45" s="31"/>
      <c r="T45" s="31"/>
      <c r="U45" s="31"/>
      <c r="V45" s="31"/>
    </row>
    <row r="46" spans="1:241" s="35" customFormat="1" ht="24" customHeight="1">
      <c r="A46" s="148"/>
      <c r="B46" s="435"/>
      <c r="C46" s="435"/>
      <c r="D46" s="622"/>
      <c r="E46" s="622"/>
      <c r="F46" s="622"/>
      <c r="G46" s="622"/>
      <c r="H46" s="622"/>
      <c r="I46" s="622"/>
      <c r="J46" s="622"/>
      <c r="K46" s="622"/>
      <c r="L46" s="622"/>
      <c r="M46" s="458"/>
      <c r="N46" s="437" t="str">
        <f t="shared" si="0"/>
        <v/>
      </c>
      <c r="O46" s="438"/>
      <c r="P46" s="236"/>
      <c r="Q46" s="31"/>
      <c r="R46" s="31"/>
      <c r="S46" s="31"/>
      <c r="T46" s="31"/>
      <c r="U46" s="31"/>
      <c r="V46" s="31"/>
    </row>
    <row r="47" spans="1:241" s="35" customFormat="1" ht="24" customHeight="1">
      <c r="A47" s="148"/>
      <c r="B47" s="435"/>
      <c r="C47" s="435"/>
      <c r="D47" s="622"/>
      <c r="E47" s="622"/>
      <c r="F47" s="622"/>
      <c r="G47" s="622"/>
      <c r="H47" s="622"/>
      <c r="I47" s="622"/>
      <c r="J47" s="622"/>
      <c r="K47" s="622"/>
      <c r="L47" s="622"/>
      <c r="M47" s="458"/>
      <c r="N47" s="437" t="str">
        <f t="shared" si="0"/>
        <v/>
      </c>
      <c r="O47" s="438"/>
      <c r="P47" s="236"/>
      <c r="Q47" s="31"/>
      <c r="R47" s="31"/>
      <c r="S47" s="31"/>
      <c r="T47" s="31"/>
      <c r="U47" s="31"/>
      <c r="V47" s="31"/>
    </row>
    <row r="48" spans="1:241" s="35" customFormat="1" ht="24" customHeight="1">
      <c r="A48" s="148"/>
      <c r="B48" s="435"/>
      <c r="C48" s="435"/>
      <c r="D48" s="622"/>
      <c r="E48" s="622"/>
      <c r="F48" s="622"/>
      <c r="G48" s="622"/>
      <c r="H48" s="622"/>
      <c r="I48" s="622"/>
      <c r="J48" s="622"/>
      <c r="K48" s="622"/>
      <c r="L48" s="622"/>
      <c r="M48" s="458"/>
      <c r="N48" s="437" t="str">
        <f t="shared" si="0"/>
        <v/>
      </c>
      <c r="O48" s="438"/>
      <c r="P48" s="236"/>
      <c r="Q48" s="31"/>
      <c r="R48" s="31"/>
      <c r="S48" s="31"/>
      <c r="T48" s="31"/>
      <c r="U48" s="31"/>
      <c r="V48" s="31"/>
    </row>
    <row r="49" spans="1:22" s="35" customFormat="1" ht="24" customHeight="1">
      <c r="A49" s="148"/>
      <c r="B49" s="435"/>
      <c r="C49" s="435"/>
      <c r="D49" s="622"/>
      <c r="E49" s="622"/>
      <c r="F49" s="622"/>
      <c r="G49" s="622"/>
      <c r="H49" s="622"/>
      <c r="I49" s="622"/>
      <c r="J49" s="622"/>
      <c r="K49" s="622"/>
      <c r="L49" s="622"/>
      <c r="M49" s="458"/>
      <c r="N49" s="437" t="str">
        <f t="shared" si="0"/>
        <v/>
      </c>
      <c r="O49" s="438"/>
      <c r="P49" s="236"/>
      <c r="Q49" s="31"/>
      <c r="R49" s="31"/>
      <c r="S49" s="31"/>
      <c r="T49" s="31"/>
      <c r="U49" s="31"/>
      <c r="V49" s="31"/>
    </row>
    <row r="50" spans="1:22" s="35" customFormat="1" ht="24" customHeight="1">
      <c r="A50" s="148"/>
      <c r="B50" s="435"/>
      <c r="C50" s="435"/>
      <c r="D50" s="622"/>
      <c r="E50" s="622"/>
      <c r="F50" s="622"/>
      <c r="G50" s="622"/>
      <c r="H50" s="622"/>
      <c r="I50" s="622"/>
      <c r="J50" s="622"/>
      <c r="K50" s="622"/>
      <c r="L50" s="622"/>
      <c r="M50" s="458"/>
      <c r="N50" s="437" t="str">
        <f t="shared" si="0"/>
        <v/>
      </c>
      <c r="O50" s="438"/>
      <c r="P50" s="236"/>
      <c r="Q50" s="31"/>
      <c r="R50" s="31"/>
      <c r="S50" s="31"/>
      <c r="T50" s="31"/>
      <c r="U50" s="31"/>
      <c r="V50" s="31"/>
    </row>
    <row r="51" spans="1:22" s="35" customFormat="1" ht="24" customHeight="1">
      <c r="A51" s="148"/>
      <c r="B51" s="435"/>
      <c r="C51" s="435"/>
      <c r="D51" s="622"/>
      <c r="E51" s="622"/>
      <c r="F51" s="622"/>
      <c r="G51" s="622"/>
      <c r="H51" s="622"/>
      <c r="I51" s="622"/>
      <c r="J51" s="622"/>
      <c r="K51" s="622"/>
      <c r="L51" s="622"/>
      <c r="M51" s="458"/>
      <c r="N51" s="437" t="str">
        <f t="shared" si="0"/>
        <v/>
      </c>
      <c r="O51" s="438"/>
      <c r="P51" s="236"/>
      <c r="Q51" s="31"/>
      <c r="R51" s="31"/>
      <c r="S51" s="31"/>
      <c r="T51" s="31"/>
      <c r="U51" s="31"/>
      <c r="V51" s="31"/>
    </row>
    <row r="52" spans="1:22" s="35" customFormat="1" ht="24" customHeight="1">
      <c r="A52" s="148"/>
      <c r="B52" s="435"/>
      <c r="C52" s="435"/>
      <c r="D52" s="622"/>
      <c r="E52" s="622"/>
      <c r="F52" s="622"/>
      <c r="G52" s="622"/>
      <c r="H52" s="622"/>
      <c r="I52" s="622"/>
      <c r="J52" s="622"/>
      <c r="K52" s="622"/>
      <c r="L52" s="622"/>
      <c r="M52" s="458"/>
      <c r="N52" s="437" t="str">
        <f t="shared" si="0"/>
        <v/>
      </c>
      <c r="O52" s="438"/>
      <c r="P52" s="236"/>
      <c r="Q52" s="31"/>
      <c r="R52" s="31"/>
      <c r="S52" s="31"/>
      <c r="T52" s="31"/>
      <c r="U52" s="31"/>
      <c r="V52" s="31"/>
    </row>
    <row r="53" spans="1:22" s="35" customFormat="1" ht="24" customHeight="1">
      <c r="A53" s="148"/>
      <c r="B53" s="435"/>
      <c r="C53" s="435"/>
      <c r="D53" s="622"/>
      <c r="E53" s="622"/>
      <c r="F53" s="622"/>
      <c r="G53" s="622"/>
      <c r="H53" s="622"/>
      <c r="I53" s="622"/>
      <c r="J53" s="622"/>
      <c r="K53" s="622"/>
      <c r="L53" s="622"/>
      <c r="M53" s="458"/>
      <c r="N53" s="437" t="str">
        <f t="shared" si="0"/>
        <v/>
      </c>
      <c r="O53" s="438"/>
      <c r="P53" s="236"/>
      <c r="Q53" s="31"/>
      <c r="R53" s="31"/>
      <c r="S53" s="31"/>
      <c r="T53" s="31"/>
      <c r="U53" s="31"/>
      <c r="V53" s="31"/>
    </row>
    <row r="54" spans="1:22" s="35" customFormat="1" ht="24" customHeight="1">
      <c r="A54" s="148"/>
      <c r="B54" s="435"/>
      <c r="C54" s="435"/>
      <c r="D54" s="622"/>
      <c r="E54" s="622"/>
      <c r="F54" s="622"/>
      <c r="G54" s="622"/>
      <c r="H54" s="622"/>
      <c r="I54" s="622"/>
      <c r="J54" s="622"/>
      <c r="K54" s="622"/>
      <c r="L54" s="622"/>
      <c r="M54" s="458"/>
      <c r="N54" s="437" t="str">
        <f t="shared" si="0"/>
        <v/>
      </c>
      <c r="O54" s="438"/>
      <c r="P54" s="236"/>
      <c r="Q54" s="31"/>
      <c r="R54" s="31"/>
      <c r="S54" s="31"/>
      <c r="T54" s="31"/>
      <c r="U54" s="31"/>
      <c r="V54" s="31"/>
    </row>
    <row r="55" spans="1:22" s="454" customFormat="1">
      <c r="A55" s="257"/>
      <c r="B55" s="731" t="str">
        <f>'TRAVEL EXPENSES'!B52</f>
        <v>FAPESP,  OCTOBER 2013</v>
      </c>
      <c r="C55" s="18"/>
      <c r="D55" s="18"/>
      <c r="E55" s="1"/>
      <c r="F55" s="1"/>
      <c r="G55" s="1"/>
      <c r="H55" s="1"/>
      <c r="I55" s="1"/>
      <c r="J55" s="1"/>
      <c r="K55" s="18"/>
      <c r="L55" s="18"/>
      <c r="M55" s="18"/>
      <c r="N55" s="181"/>
      <c r="O55" s="1"/>
      <c r="P55" s="267"/>
      <c r="Q55" s="453"/>
      <c r="R55" s="453"/>
      <c r="S55" s="453"/>
      <c r="T55" s="453"/>
      <c r="U55" s="453"/>
      <c r="V55" s="453"/>
    </row>
    <row r="56" spans="1:22" s="34" customFormat="1" ht="24" customHeight="1">
      <c r="A56" s="263"/>
      <c r="B56" s="444" t="str">
        <f>'[1]AIR TICKETS'!B58:E58</f>
        <v xml:space="preserve"> * Exclusive use by FAPESP.</v>
      </c>
      <c r="C56" s="3"/>
      <c r="D56" s="3"/>
      <c r="E56" s="216"/>
      <c r="F56" s="216"/>
      <c r="G56" s="216"/>
      <c r="H56" s="216"/>
      <c r="I56" s="216"/>
      <c r="J56" s="216"/>
      <c r="K56" s="3"/>
      <c r="L56" s="3"/>
      <c r="M56" s="3"/>
      <c r="N56" s="459"/>
      <c r="O56" s="459">
        <v>1</v>
      </c>
      <c r="P56" s="433"/>
      <c r="Q56" s="443"/>
      <c r="R56" s="443"/>
      <c r="S56" s="443"/>
      <c r="T56" s="443"/>
      <c r="U56" s="443"/>
      <c r="V56" s="443"/>
    </row>
    <row r="57" spans="1:22" s="35" customFormat="1">
      <c r="A57" s="257"/>
      <c r="B57" s="3"/>
      <c r="C57" s="3"/>
      <c r="D57" s="3"/>
      <c r="E57" s="216"/>
      <c r="F57" s="216"/>
      <c r="G57" s="216"/>
      <c r="H57" s="216"/>
      <c r="I57" s="216"/>
      <c r="J57" s="216"/>
      <c r="K57" s="3"/>
      <c r="L57" s="3"/>
      <c r="M57" s="3"/>
      <c r="N57" s="39"/>
      <c r="O57" s="39"/>
      <c r="P57" s="266"/>
      <c r="Q57" s="31"/>
      <c r="R57" s="31"/>
      <c r="S57" s="31"/>
      <c r="T57" s="31"/>
      <c r="U57" s="31"/>
      <c r="V57" s="31"/>
    </row>
    <row r="58" spans="1:22" s="35" customFormat="1">
      <c r="A58" s="257"/>
      <c r="B58" s="48"/>
      <c r="C58" s="48"/>
      <c r="D58" s="48"/>
      <c r="E58" s="42"/>
      <c r="F58" s="42"/>
      <c r="G58" s="42"/>
      <c r="H58" s="42"/>
      <c r="I58" s="42"/>
      <c r="J58" s="48"/>
      <c r="K58" s="42"/>
      <c r="L58" s="42"/>
      <c r="M58" s="42"/>
      <c r="N58" s="42"/>
      <c r="O58" s="42"/>
      <c r="P58" s="266"/>
      <c r="Q58" s="31"/>
      <c r="R58" s="31"/>
      <c r="S58" s="31"/>
      <c r="T58" s="31"/>
      <c r="U58" s="31"/>
      <c r="V58" s="31"/>
    </row>
    <row r="59" spans="1:22" s="42" customFormat="1">
      <c r="A59" s="422"/>
      <c r="B59" s="48"/>
      <c r="C59" s="48"/>
      <c r="D59" s="48"/>
      <c r="J59" s="48"/>
      <c r="P59" s="422"/>
    </row>
    <row r="60" spans="1:22" s="42" customFormat="1">
      <c r="A60" s="422"/>
      <c r="B60" s="48"/>
      <c r="C60" s="48"/>
      <c r="D60" s="48"/>
      <c r="J60" s="48"/>
      <c r="P60" s="422"/>
    </row>
    <row r="61" spans="1:22" s="42" customFormat="1">
      <c r="A61" s="422"/>
      <c r="B61" s="48"/>
      <c r="C61" s="48"/>
      <c r="D61" s="48"/>
      <c r="J61" s="48"/>
      <c r="P61" s="422"/>
    </row>
    <row r="62" spans="1:22" s="42" customFormat="1">
      <c r="A62" s="422"/>
      <c r="B62" s="48"/>
      <c r="C62" s="48"/>
      <c r="D62" s="48"/>
      <c r="J62" s="48"/>
      <c r="P62" s="422"/>
    </row>
    <row r="63" spans="1:22" s="42" customFormat="1">
      <c r="A63" s="422"/>
      <c r="B63" s="48"/>
      <c r="C63" s="48"/>
      <c r="D63" s="48"/>
      <c r="J63" s="48"/>
      <c r="P63" s="422"/>
    </row>
    <row r="64" spans="1:22" s="42" customFormat="1">
      <c r="A64" s="422"/>
      <c r="B64" s="48"/>
      <c r="C64" s="48"/>
      <c r="D64" s="48"/>
      <c r="J64" s="48"/>
      <c r="P64" s="422"/>
    </row>
    <row r="65" spans="1:16" s="42" customFormat="1">
      <c r="A65" s="422"/>
      <c r="B65" s="48"/>
      <c r="C65" s="48"/>
      <c r="D65" s="48"/>
      <c r="J65" s="48"/>
      <c r="P65" s="422"/>
    </row>
    <row r="66" spans="1:16" s="42" customFormat="1">
      <c r="A66" s="422"/>
      <c r="B66" s="48"/>
      <c r="C66" s="48"/>
      <c r="D66" s="48"/>
      <c r="J66" s="48"/>
      <c r="P66" s="422"/>
    </row>
    <row r="67" spans="1:16" s="42" customFormat="1">
      <c r="A67" s="422"/>
      <c r="B67" s="48"/>
      <c r="C67" s="48"/>
      <c r="D67" s="48"/>
      <c r="J67" s="48"/>
      <c r="P67" s="422"/>
    </row>
    <row r="68" spans="1:16" s="42" customFormat="1">
      <c r="A68" s="422"/>
      <c r="B68" s="48"/>
      <c r="C68" s="48"/>
      <c r="D68" s="48"/>
      <c r="J68" s="48"/>
      <c r="P68" s="422"/>
    </row>
    <row r="69" spans="1:16" s="42" customFormat="1">
      <c r="A69" s="422"/>
      <c r="B69" s="48"/>
      <c r="C69" s="48"/>
      <c r="D69" s="48"/>
      <c r="J69" s="48"/>
      <c r="P69" s="422"/>
    </row>
    <row r="70" spans="1:16" s="42" customFormat="1">
      <c r="A70" s="422"/>
      <c r="B70" s="48"/>
      <c r="C70" s="48"/>
      <c r="D70" s="48"/>
      <c r="J70" s="48"/>
      <c r="P70" s="422"/>
    </row>
    <row r="71" spans="1:16" s="42" customFormat="1">
      <c r="A71" s="422"/>
      <c r="B71" s="48"/>
      <c r="C71" s="48"/>
      <c r="D71" s="48"/>
      <c r="J71" s="48"/>
      <c r="P71" s="422"/>
    </row>
    <row r="72" spans="1:16" s="42" customFormat="1">
      <c r="A72" s="422"/>
      <c r="B72" s="48"/>
      <c r="C72" s="48"/>
      <c r="D72" s="48"/>
      <c r="J72" s="48"/>
      <c r="P72" s="422"/>
    </row>
    <row r="73" spans="1:16" s="42" customFormat="1">
      <c r="A73" s="422"/>
      <c r="B73" s="48"/>
      <c r="C73" s="48"/>
      <c r="D73" s="48"/>
      <c r="J73" s="48"/>
      <c r="P73" s="422"/>
    </row>
    <row r="74" spans="1:16" s="42" customFormat="1">
      <c r="A74" s="422"/>
      <c r="B74" s="48"/>
      <c r="C74" s="48"/>
      <c r="D74" s="48"/>
      <c r="J74" s="48"/>
      <c r="P74" s="422"/>
    </row>
    <row r="75" spans="1:16" s="42" customFormat="1">
      <c r="A75" s="422"/>
      <c r="B75" s="48"/>
      <c r="C75" s="48"/>
      <c r="D75" s="48"/>
      <c r="J75" s="48"/>
      <c r="P75" s="422"/>
    </row>
    <row r="76" spans="1:16" s="42" customFormat="1">
      <c r="A76" s="422"/>
      <c r="B76" s="48"/>
      <c r="C76" s="48"/>
      <c r="D76" s="48"/>
      <c r="J76" s="48"/>
      <c r="P76" s="422"/>
    </row>
    <row r="77" spans="1:16" s="42" customFormat="1">
      <c r="A77" s="422"/>
      <c r="B77" s="48"/>
      <c r="C77" s="48"/>
      <c r="D77" s="48"/>
      <c r="J77" s="48"/>
      <c r="P77" s="422"/>
    </row>
    <row r="78" spans="1:16" s="42" customFormat="1">
      <c r="A78" s="422"/>
      <c r="B78" s="48"/>
      <c r="C78" s="48"/>
      <c r="D78" s="48"/>
      <c r="J78" s="48"/>
      <c r="P78" s="422"/>
    </row>
    <row r="79" spans="1:16" s="42" customFormat="1">
      <c r="A79" s="422"/>
      <c r="B79" s="48"/>
      <c r="C79" s="48"/>
      <c r="D79" s="48"/>
      <c r="J79" s="48"/>
      <c r="P79" s="422"/>
    </row>
    <row r="80" spans="1:16" s="42" customFormat="1">
      <c r="A80" s="422"/>
      <c r="B80" s="48"/>
      <c r="C80" s="48"/>
      <c r="D80" s="48"/>
      <c r="J80" s="48"/>
      <c r="P80" s="422"/>
    </row>
    <row r="81" spans="1:16" s="42" customFormat="1">
      <c r="A81" s="422"/>
      <c r="B81" s="48"/>
      <c r="C81" s="48"/>
      <c r="D81" s="48"/>
      <c r="J81" s="48"/>
      <c r="P81" s="422"/>
    </row>
    <row r="82" spans="1:16" s="42" customFormat="1">
      <c r="A82" s="422"/>
      <c r="B82" s="48"/>
      <c r="C82" s="48"/>
      <c r="D82" s="48"/>
      <c r="J82" s="48"/>
      <c r="P82" s="422"/>
    </row>
    <row r="83" spans="1:16" s="42" customFormat="1">
      <c r="A83" s="422"/>
      <c r="B83" s="48"/>
      <c r="C83" s="48"/>
      <c r="D83" s="48"/>
      <c r="J83" s="48"/>
      <c r="P83" s="422"/>
    </row>
    <row r="84" spans="1:16" s="42" customFormat="1">
      <c r="A84" s="422"/>
      <c r="B84" s="48"/>
      <c r="C84" s="48"/>
      <c r="D84" s="48"/>
      <c r="J84" s="48"/>
      <c r="P84" s="422"/>
    </row>
    <row r="85" spans="1:16" s="42" customFormat="1">
      <c r="A85" s="422"/>
      <c r="B85" s="48"/>
      <c r="C85" s="48"/>
      <c r="D85" s="48"/>
      <c r="J85" s="48"/>
      <c r="P85" s="422"/>
    </row>
    <row r="86" spans="1:16" s="42" customFormat="1">
      <c r="A86" s="422"/>
      <c r="B86" s="48"/>
      <c r="C86" s="48"/>
      <c r="D86" s="48"/>
      <c r="J86" s="48"/>
      <c r="P86" s="422"/>
    </row>
    <row r="87" spans="1:16" s="42" customFormat="1">
      <c r="A87" s="422"/>
      <c r="B87" s="48"/>
      <c r="C87" s="48"/>
      <c r="D87" s="48"/>
      <c r="J87" s="48"/>
      <c r="P87" s="422"/>
    </row>
    <row r="88" spans="1:16" s="42" customFormat="1">
      <c r="A88" s="422"/>
      <c r="B88" s="48"/>
      <c r="C88" s="48"/>
      <c r="D88" s="48"/>
      <c r="J88" s="48"/>
      <c r="P88" s="422"/>
    </row>
    <row r="89" spans="1:16" s="42" customFormat="1">
      <c r="A89" s="422"/>
      <c r="B89" s="48"/>
      <c r="C89" s="48"/>
      <c r="D89" s="48"/>
      <c r="J89" s="48"/>
      <c r="P89" s="422"/>
    </row>
    <row r="90" spans="1:16" s="42" customFormat="1">
      <c r="A90" s="422"/>
      <c r="B90" s="48"/>
      <c r="C90" s="48"/>
      <c r="D90" s="48"/>
      <c r="J90" s="48"/>
      <c r="P90" s="422"/>
    </row>
    <row r="91" spans="1:16" s="42" customFormat="1">
      <c r="A91" s="422"/>
      <c r="B91" s="48"/>
      <c r="C91" s="48"/>
      <c r="D91" s="48"/>
      <c r="J91" s="48"/>
      <c r="P91" s="422"/>
    </row>
    <row r="92" spans="1:16" s="42" customFormat="1">
      <c r="A92" s="422"/>
      <c r="B92" s="48"/>
      <c r="C92" s="48"/>
      <c r="D92" s="48"/>
      <c r="J92" s="48"/>
      <c r="P92" s="422"/>
    </row>
    <row r="93" spans="1:16" s="42" customFormat="1">
      <c r="A93" s="422"/>
      <c r="B93" s="48"/>
      <c r="C93" s="48"/>
      <c r="D93" s="48"/>
      <c r="J93" s="48"/>
      <c r="P93" s="422"/>
    </row>
    <row r="94" spans="1:16" s="42" customFormat="1">
      <c r="A94" s="422"/>
      <c r="B94" s="48"/>
      <c r="C94" s="48"/>
      <c r="D94" s="48"/>
      <c r="J94" s="48"/>
      <c r="P94" s="422"/>
    </row>
    <row r="95" spans="1:16" s="42" customFormat="1">
      <c r="A95" s="422"/>
      <c r="B95" s="48"/>
      <c r="C95" s="48"/>
      <c r="D95" s="48"/>
      <c r="J95" s="48"/>
      <c r="P95" s="422"/>
    </row>
    <row r="96" spans="1:16" s="42" customFormat="1">
      <c r="A96" s="422"/>
      <c r="B96" s="48"/>
      <c r="C96" s="48"/>
      <c r="D96" s="48"/>
      <c r="J96" s="48"/>
      <c r="P96" s="422"/>
    </row>
    <row r="97" spans="1:16" s="42" customFormat="1">
      <c r="A97" s="422"/>
      <c r="B97" s="48"/>
      <c r="C97" s="48"/>
      <c r="D97" s="48"/>
      <c r="J97" s="48"/>
      <c r="P97" s="422"/>
    </row>
    <row r="98" spans="1:16" s="42" customFormat="1">
      <c r="A98" s="422"/>
      <c r="B98" s="48"/>
      <c r="C98" s="48"/>
      <c r="D98" s="48"/>
      <c r="J98" s="48"/>
      <c r="P98" s="422"/>
    </row>
    <row r="99" spans="1:16" s="42" customFormat="1">
      <c r="A99" s="422"/>
      <c r="B99" s="48"/>
      <c r="C99" s="48"/>
      <c r="D99" s="48"/>
      <c r="J99" s="48"/>
      <c r="P99" s="422"/>
    </row>
    <row r="100" spans="1:16" s="42" customFormat="1">
      <c r="A100" s="422"/>
      <c r="B100" s="48"/>
      <c r="C100" s="48"/>
      <c r="D100" s="48"/>
      <c r="J100" s="48"/>
      <c r="P100" s="422"/>
    </row>
    <row r="101" spans="1:16" s="42" customFormat="1">
      <c r="A101" s="422"/>
      <c r="B101" s="48"/>
      <c r="C101" s="48"/>
      <c r="D101" s="48"/>
      <c r="J101" s="48"/>
      <c r="P101" s="422"/>
    </row>
    <row r="102" spans="1:16" s="42" customFormat="1">
      <c r="A102" s="422"/>
      <c r="B102" s="48"/>
      <c r="C102" s="48"/>
      <c r="D102" s="48"/>
      <c r="J102" s="48"/>
      <c r="P102" s="422"/>
    </row>
    <row r="103" spans="1:16" s="42" customFormat="1">
      <c r="A103" s="422"/>
      <c r="B103" s="48"/>
      <c r="C103" s="48"/>
      <c r="D103" s="48"/>
      <c r="J103" s="48"/>
      <c r="P103" s="422"/>
    </row>
    <row r="104" spans="1:16" s="42" customFormat="1">
      <c r="A104" s="422"/>
      <c r="B104" s="48"/>
      <c r="C104" s="48"/>
      <c r="D104" s="48"/>
      <c r="J104" s="48"/>
      <c r="P104" s="422"/>
    </row>
    <row r="105" spans="1:16" s="42" customFormat="1">
      <c r="A105" s="422"/>
      <c r="B105" s="48"/>
      <c r="C105" s="48"/>
      <c r="D105" s="48"/>
      <c r="J105" s="48"/>
      <c r="P105" s="422"/>
    </row>
    <row r="106" spans="1:16" s="42" customFormat="1">
      <c r="A106" s="422"/>
      <c r="B106" s="48"/>
      <c r="C106" s="48"/>
      <c r="D106" s="48"/>
      <c r="J106" s="48"/>
      <c r="P106" s="422"/>
    </row>
    <row r="107" spans="1:16" s="42" customFormat="1">
      <c r="A107" s="422"/>
      <c r="B107" s="48"/>
      <c r="C107" s="48"/>
      <c r="D107" s="48"/>
      <c r="J107" s="48"/>
      <c r="P107" s="422"/>
    </row>
    <row r="108" spans="1:16" s="42" customFormat="1">
      <c r="A108" s="422"/>
      <c r="B108" s="48"/>
      <c r="C108" s="48"/>
      <c r="D108" s="48"/>
      <c r="J108" s="48"/>
      <c r="P108" s="422"/>
    </row>
    <row r="109" spans="1:16" s="42" customFormat="1">
      <c r="A109" s="422"/>
      <c r="B109" s="48"/>
      <c r="C109" s="48"/>
      <c r="D109" s="48"/>
      <c r="J109" s="48"/>
      <c r="P109" s="422"/>
    </row>
    <row r="110" spans="1:16" s="42" customFormat="1">
      <c r="A110" s="422"/>
      <c r="B110" s="48"/>
      <c r="C110" s="48"/>
      <c r="D110" s="48"/>
      <c r="J110" s="48"/>
      <c r="P110" s="422"/>
    </row>
    <row r="111" spans="1:16" s="42" customFormat="1" ht="14.25">
      <c r="A111" s="422"/>
      <c r="B111" s="118" t="s">
        <v>19</v>
      </c>
      <c r="C111" s="48"/>
      <c r="D111" s="48"/>
      <c r="J111" s="48"/>
      <c r="P111" s="422"/>
    </row>
    <row r="112" spans="1:16" s="42" customFormat="1" ht="18">
      <c r="A112" s="422"/>
      <c r="B112" s="118" t="s">
        <v>20</v>
      </c>
      <c r="C112" s="3"/>
      <c r="D112" s="3"/>
      <c r="E112" s="216"/>
      <c r="F112" s="216"/>
      <c r="G112" s="216"/>
      <c r="H112" s="216"/>
      <c r="I112" s="216"/>
      <c r="J112" s="3"/>
      <c r="K112" s="216"/>
      <c r="L112" s="216"/>
      <c r="M112" s="216"/>
      <c r="N112" s="216"/>
      <c r="O112" s="216"/>
      <c r="P112" s="422"/>
    </row>
    <row r="113" spans="1:244" ht="16.5" customHeight="1"/>
    <row r="114" spans="1:244" s="99" customFormat="1" ht="14.25" customHeight="1">
      <c r="A114" s="460"/>
      <c r="B114" s="87"/>
      <c r="C114" s="3"/>
      <c r="D114" s="3"/>
      <c r="E114" s="216"/>
      <c r="F114" s="216"/>
      <c r="G114" s="216"/>
      <c r="H114" s="216"/>
      <c r="I114" s="216"/>
      <c r="J114" s="3"/>
      <c r="K114" s="216"/>
      <c r="L114" s="216"/>
      <c r="M114" s="216"/>
      <c r="N114" s="216"/>
      <c r="O114" s="216"/>
      <c r="P114" s="460"/>
    </row>
    <row r="115" spans="1:244" s="99" customFormat="1" ht="14.25" customHeight="1">
      <c r="A115" s="460"/>
      <c r="B115" s="3"/>
      <c r="C115" s="3"/>
      <c r="D115" s="3"/>
      <c r="E115" s="216"/>
      <c r="F115" s="216"/>
      <c r="G115" s="216"/>
      <c r="H115" s="216"/>
      <c r="I115" s="216"/>
      <c r="J115" s="3"/>
      <c r="K115" s="216"/>
      <c r="L115" s="216"/>
      <c r="M115" s="216"/>
      <c r="N115" s="216"/>
      <c r="O115" s="216"/>
      <c r="P115" s="460"/>
    </row>
    <row r="116" spans="1:244" s="99" customFormat="1" ht="14.25" customHeight="1">
      <c r="A116" s="460"/>
      <c r="B116" s="639" t="s">
        <v>24</v>
      </c>
      <c r="C116" s="639"/>
      <c r="D116" s="639"/>
      <c r="E116" s="639"/>
      <c r="F116" s="639"/>
      <c r="G116" s="639"/>
      <c r="H116" s="639"/>
      <c r="I116" s="639"/>
      <c r="J116" s="639"/>
      <c r="K116" s="639"/>
      <c r="L116" s="639"/>
      <c r="M116" s="639"/>
      <c r="N116" s="639"/>
      <c r="O116" s="639"/>
      <c r="P116" s="460"/>
    </row>
    <row r="117" spans="1:244" s="99" customFormat="1" ht="14.25" customHeight="1">
      <c r="A117" s="460"/>
      <c r="B117" s="639" t="s">
        <v>120</v>
      </c>
      <c r="C117" s="639"/>
      <c r="D117" s="639"/>
      <c r="E117" s="639"/>
      <c r="F117" s="639"/>
      <c r="G117" s="639"/>
      <c r="H117" s="639"/>
      <c r="I117" s="639"/>
      <c r="J117" s="639"/>
      <c r="K117" s="639"/>
      <c r="L117" s="639"/>
      <c r="M117" s="639"/>
      <c r="N117" s="639"/>
      <c r="O117" s="639"/>
      <c r="P117" s="460"/>
    </row>
    <row r="118" spans="1:244" s="99" customFormat="1" ht="18.75" customHeight="1">
      <c r="A118" s="460"/>
      <c r="C118" s="419"/>
      <c r="D118" s="419"/>
      <c r="E118" s="419"/>
      <c r="F118" s="419"/>
      <c r="G118" s="419"/>
      <c r="H118" s="419"/>
      <c r="I118" s="419"/>
      <c r="J118" s="419"/>
      <c r="K118" s="419"/>
      <c r="L118" s="419"/>
      <c r="M118" s="419"/>
      <c r="N118" s="419"/>
      <c r="O118" s="419"/>
      <c r="P118" s="461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IF118" s="100"/>
      <c r="IG118" s="100"/>
      <c r="IH118" s="100"/>
      <c r="II118" s="100"/>
      <c r="IJ118" s="100"/>
    </row>
    <row r="119" spans="1:244" s="99" customFormat="1" ht="8.25" customHeight="1">
      <c r="A119" s="460"/>
      <c r="B119" s="640" t="s">
        <v>7</v>
      </c>
      <c r="C119" s="641"/>
      <c r="D119" s="641"/>
      <c r="E119" s="641"/>
      <c r="F119" s="641"/>
      <c r="G119" s="641"/>
      <c r="H119" s="641"/>
      <c r="I119" s="641"/>
      <c r="J119" s="641"/>
      <c r="K119" s="641"/>
      <c r="L119" s="641"/>
      <c r="M119" s="641"/>
      <c r="N119" s="641"/>
      <c r="O119" s="642"/>
      <c r="P119" s="461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IF119" s="100"/>
      <c r="IG119" s="100"/>
      <c r="IH119" s="100"/>
      <c r="II119" s="100"/>
      <c r="IJ119" s="100"/>
    </row>
    <row r="120" spans="1:244" s="99" customFormat="1" ht="18" customHeight="1">
      <c r="A120" s="460"/>
      <c r="B120" s="216"/>
      <c r="C120" s="216"/>
      <c r="D120" s="216"/>
      <c r="E120" s="216"/>
      <c r="F120" s="216"/>
      <c r="G120" s="216"/>
      <c r="H120" s="216"/>
      <c r="I120" s="216"/>
      <c r="J120" s="216"/>
      <c r="K120" s="462"/>
      <c r="L120" s="462"/>
      <c r="M120" s="462"/>
      <c r="N120" s="462"/>
      <c r="O120" s="462"/>
      <c r="P120" s="461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0"/>
      <c r="BR120" s="100"/>
      <c r="BS120" s="100"/>
      <c r="BT120" s="100"/>
      <c r="BU120" s="100"/>
      <c r="BV120" s="100"/>
      <c r="BW120" s="100"/>
      <c r="BX120" s="100"/>
      <c r="BY120" s="100"/>
      <c r="BZ120" s="100"/>
      <c r="CA120" s="100"/>
      <c r="CB120" s="100"/>
      <c r="CC120" s="100"/>
      <c r="CD120" s="100"/>
      <c r="CE120" s="100"/>
      <c r="CF120" s="100"/>
      <c r="CG120" s="100"/>
      <c r="CH120" s="100"/>
      <c r="CI120" s="100"/>
      <c r="CJ120" s="100"/>
      <c r="CK120" s="100"/>
      <c r="CL120" s="100"/>
      <c r="CM120" s="100"/>
      <c r="CN120" s="100"/>
      <c r="CO120" s="100"/>
      <c r="CP120" s="100"/>
      <c r="CQ120" s="100"/>
      <c r="CR120" s="100"/>
      <c r="CS120" s="100"/>
      <c r="CT120" s="100"/>
      <c r="CU120" s="100"/>
      <c r="CV120" s="100"/>
      <c r="CW120" s="100"/>
      <c r="CX120" s="100"/>
      <c r="CY120" s="100"/>
      <c r="CZ120" s="100"/>
      <c r="DA120" s="100"/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0"/>
      <c r="DL120" s="100"/>
      <c r="DM120" s="100"/>
      <c r="DN120" s="100"/>
      <c r="DO120" s="100"/>
      <c r="DP120" s="100"/>
      <c r="DQ120" s="100"/>
      <c r="DR120" s="100"/>
      <c r="DS120" s="100"/>
      <c r="DT120" s="100"/>
      <c r="DU120" s="100"/>
      <c r="DV120" s="100"/>
      <c r="DW120" s="100"/>
      <c r="DX120" s="100"/>
      <c r="DY120" s="100"/>
      <c r="DZ120" s="100"/>
      <c r="EA120" s="100"/>
      <c r="EB120" s="100"/>
      <c r="EC120" s="100"/>
      <c r="ED120" s="100"/>
      <c r="EE120" s="100"/>
      <c r="EF120" s="100"/>
      <c r="EG120" s="100"/>
      <c r="EH120" s="100"/>
      <c r="EI120" s="100"/>
      <c r="EJ120" s="100"/>
      <c r="EK120" s="100"/>
      <c r="EL120" s="100"/>
      <c r="EM120" s="100"/>
      <c r="EN120" s="100"/>
      <c r="EO120" s="100"/>
      <c r="EP120" s="100"/>
      <c r="EQ120" s="100"/>
      <c r="ER120" s="100"/>
      <c r="ES120" s="100"/>
      <c r="ET120" s="100"/>
      <c r="EU120" s="100"/>
      <c r="EV120" s="100"/>
      <c r="EW120" s="100"/>
      <c r="EX120" s="100"/>
      <c r="EY120" s="100"/>
      <c r="EZ120" s="100"/>
      <c r="FA120" s="100"/>
      <c r="FB120" s="100"/>
      <c r="FC120" s="100"/>
      <c r="FD120" s="100"/>
      <c r="FE120" s="100"/>
      <c r="FF120" s="100"/>
      <c r="FG120" s="100"/>
      <c r="FH120" s="100"/>
      <c r="FI120" s="100"/>
      <c r="FJ120" s="100"/>
      <c r="FK120" s="100"/>
      <c r="FL120" s="100"/>
      <c r="FM120" s="100"/>
      <c r="FN120" s="100"/>
      <c r="FO120" s="100"/>
      <c r="FP120" s="100"/>
      <c r="FQ120" s="100"/>
      <c r="FR120" s="100"/>
      <c r="FS120" s="100"/>
      <c r="FT120" s="100"/>
      <c r="FU120" s="100"/>
      <c r="FV120" s="100"/>
      <c r="FW120" s="100"/>
      <c r="FX120" s="100"/>
      <c r="FY120" s="100"/>
      <c r="FZ120" s="100"/>
      <c r="GA120" s="100"/>
      <c r="GB120" s="100"/>
      <c r="GC120" s="100"/>
      <c r="GD120" s="100"/>
      <c r="GE120" s="100"/>
      <c r="GF120" s="100"/>
      <c r="GG120" s="100"/>
      <c r="GH120" s="100"/>
      <c r="GI120" s="100"/>
      <c r="GJ120" s="100"/>
      <c r="GK120" s="100"/>
      <c r="GL120" s="100"/>
      <c r="GM120" s="100"/>
      <c r="GN120" s="100"/>
      <c r="GO120" s="100"/>
      <c r="GP120" s="100"/>
      <c r="GQ120" s="100"/>
      <c r="GR120" s="100"/>
      <c r="GS120" s="100"/>
      <c r="GT120" s="100"/>
      <c r="GU120" s="100"/>
      <c r="GV120" s="100"/>
      <c r="GW120" s="100"/>
      <c r="GX120" s="100"/>
      <c r="GY120" s="100"/>
      <c r="GZ120" s="100"/>
      <c r="HA120" s="100"/>
      <c r="HB120" s="100"/>
      <c r="HC120" s="100"/>
      <c r="HD120" s="100"/>
      <c r="HE120" s="100"/>
      <c r="HF120" s="100"/>
      <c r="HG120" s="100"/>
      <c r="HH120" s="100"/>
      <c r="HI120" s="100"/>
      <c r="HJ120" s="100"/>
      <c r="HK120" s="100"/>
      <c r="HL120" s="100"/>
      <c r="HM120" s="100"/>
      <c r="HN120" s="100"/>
      <c r="HO120" s="100"/>
      <c r="HP120" s="100"/>
      <c r="HQ120" s="100"/>
      <c r="HR120" s="100"/>
      <c r="HS120" s="100"/>
      <c r="HT120" s="100"/>
      <c r="HU120" s="100"/>
      <c r="HV120" s="100"/>
      <c r="HW120" s="100"/>
      <c r="HX120" s="100"/>
      <c r="HY120" s="100"/>
      <c r="HZ120" s="100"/>
      <c r="IA120" s="100"/>
      <c r="IB120" s="100"/>
      <c r="IC120" s="100"/>
      <c r="ID120" s="100"/>
      <c r="IE120" s="100"/>
      <c r="IF120" s="100"/>
      <c r="IG120" s="100"/>
      <c r="IH120" s="100"/>
      <c r="II120" s="100"/>
      <c r="IJ120" s="100"/>
    </row>
    <row r="121" spans="1:244" s="99" customFormat="1" ht="9.75" customHeight="1">
      <c r="A121" s="460"/>
      <c r="B121" s="449" t="s">
        <v>121</v>
      </c>
      <c r="C121" s="3"/>
      <c r="D121" s="3"/>
      <c r="E121" s="216"/>
      <c r="F121" s="216"/>
      <c r="G121" s="216"/>
      <c r="H121" s="216"/>
      <c r="I121" s="216"/>
      <c r="J121" s="3"/>
      <c r="K121" s="216"/>
      <c r="L121" s="216"/>
      <c r="M121" s="216"/>
      <c r="N121" s="216"/>
      <c r="O121" s="216"/>
      <c r="P121" s="463"/>
      <c r="Q121" s="464"/>
      <c r="R121" s="464"/>
      <c r="S121" s="464"/>
      <c r="T121" s="464"/>
      <c r="U121" s="464"/>
      <c r="V121" s="464"/>
      <c r="W121" s="464"/>
      <c r="X121" s="464"/>
      <c r="Y121" s="464"/>
      <c r="Z121" s="464"/>
      <c r="AA121" s="464"/>
      <c r="AB121" s="464"/>
      <c r="AC121" s="464"/>
      <c r="AD121" s="464"/>
      <c r="AE121" s="464"/>
      <c r="AF121" s="464"/>
      <c r="AG121" s="464"/>
      <c r="AH121" s="464"/>
      <c r="AI121" s="464"/>
      <c r="AJ121" s="464"/>
      <c r="AK121" s="464"/>
      <c r="AL121" s="464"/>
      <c r="AM121" s="464"/>
      <c r="AN121" s="464"/>
      <c r="AO121" s="464"/>
      <c r="AP121" s="464"/>
      <c r="AQ121" s="464"/>
      <c r="AR121" s="464"/>
      <c r="AS121" s="464"/>
      <c r="AT121" s="464"/>
      <c r="AU121" s="464"/>
      <c r="AV121" s="464"/>
      <c r="AW121" s="464"/>
      <c r="AX121" s="464"/>
      <c r="AY121" s="464"/>
      <c r="AZ121" s="464"/>
      <c r="BA121" s="464"/>
      <c r="BB121" s="464"/>
      <c r="BC121" s="464"/>
      <c r="BD121" s="464"/>
      <c r="BE121" s="464"/>
      <c r="BF121" s="464"/>
      <c r="BG121" s="464"/>
      <c r="BH121" s="464"/>
      <c r="BI121" s="464"/>
      <c r="BJ121" s="464"/>
      <c r="BK121" s="464"/>
      <c r="BL121" s="464"/>
      <c r="BM121" s="464"/>
      <c r="BN121" s="464"/>
      <c r="BO121" s="464"/>
      <c r="BP121" s="464"/>
      <c r="BQ121" s="464"/>
      <c r="BR121" s="464"/>
      <c r="BS121" s="464"/>
      <c r="BT121" s="464"/>
      <c r="BU121" s="464"/>
      <c r="BV121" s="464"/>
      <c r="BW121" s="464"/>
      <c r="BX121" s="464"/>
      <c r="BY121" s="464"/>
      <c r="BZ121" s="464"/>
      <c r="CA121" s="464"/>
      <c r="CB121" s="464"/>
      <c r="CC121" s="464"/>
      <c r="CD121" s="464"/>
      <c r="CE121" s="464"/>
      <c r="CF121" s="464"/>
      <c r="CG121" s="464"/>
      <c r="CH121" s="464"/>
      <c r="CI121" s="464"/>
      <c r="CJ121" s="464"/>
      <c r="CK121" s="464"/>
      <c r="CL121" s="464"/>
      <c r="CM121" s="464"/>
      <c r="CN121" s="464"/>
      <c r="CO121" s="464"/>
      <c r="CP121" s="464"/>
      <c r="CQ121" s="464"/>
      <c r="CR121" s="464"/>
      <c r="CS121" s="464"/>
      <c r="CT121" s="464"/>
      <c r="CU121" s="464"/>
      <c r="CV121" s="464"/>
      <c r="CW121" s="464"/>
      <c r="CX121" s="464"/>
      <c r="CY121" s="464"/>
      <c r="CZ121" s="464"/>
      <c r="DA121" s="464"/>
      <c r="DB121" s="464"/>
      <c r="DC121" s="464"/>
      <c r="DD121" s="464"/>
      <c r="DE121" s="464"/>
      <c r="DF121" s="464"/>
      <c r="DG121" s="464"/>
      <c r="DH121" s="464"/>
      <c r="DI121" s="464"/>
      <c r="DJ121" s="464"/>
      <c r="DK121" s="464"/>
      <c r="DL121" s="464"/>
      <c r="DM121" s="464"/>
      <c r="DN121" s="464"/>
      <c r="DO121" s="464"/>
      <c r="DP121" s="464"/>
      <c r="DQ121" s="464"/>
      <c r="DR121" s="464"/>
      <c r="DS121" s="464"/>
      <c r="DT121" s="464"/>
      <c r="DU121" s="464"/>
      <c r="DV121" s="464"/>
      <c r="DW121" s="464"/>
      <c r="DX121" s="464"/>
      <c r="DY121" s="464"/>
      <c r="DZ121" s="464"/>
      <c r="EA121" s="464"/>
      <c r="EB121" s="464"/>
      <c r="EC121" s="464"/>
      <c r="ED121" s="464"/>
      <c r="EE121" s="464"/>
      <c r="EF121" s="464"/>
      <c r="EG121" s="464"/>
      <c r="EH121" s="464"/>
      <c r="EI121" s="464"/>
      <c r="EJ121" s="464"/>
      <c r="EK121" s="464"/>
      <c r="EL121" s="464"/>
      <c r="EM121" s="464"/>
      <c r="EN121" s="464"/>
      <c r="EO121" s="464"/>
      <c r="EP121" s="464"/>
      <c r="EQ121" s="464"/>
      <c r="ER121" s="464"/>
      <c r="ES121" s="464"/>
      <c r="ET121" s="464"/>
      <c r="EU121" s="464"/>
      <c r="EV121" s="464"/>
      <c r="EW121" s="464"/>
      <c r="EX121" s="464"/>
      <c r="EY121" s="464"/>
      <c r="EZ121" s="464"/>
      <c r="FA121" s="464"/>
      <c r="FB121" s="464"/>
      <c r="FC121" s="464"/>
      <c r="FD121" s="464"/>
      <c r="FE121" s="464"/>
      <c r="FF121" s="464"/>
      <c r="FG121" s="464"/>
      <c r="FH121" s="464"/>
      <c r="FI121" s="464"/>
      <c r="FJ121" s="464"/>
      <c r="FK121" s="464"/>
      <c r="FL121" s="464"/>
      <c r="FM121" s="464"/>
      <c r="FN121" s="464"/>
      <c r="FO121" s="464"/>
      <c r="FP121" s="464"/>
      <c r="FQ121" s="464"/>
      <c r="FR121" s="464"/>
      <c r="FS121" s="464"/>
      <c r="FT121" s="464"/>
      <c r="FU121" s="464"/>
      <c r="FV121" s="464"/>
      <c r="FW121" s="464"/>
      <c r="FX121" s="464"/>
      <c r="FY121" s="464"/>
      <c r="FZ121" s="464"/>
      <c r="GA121" s="464"/>
      <c r="GB121" s="464"/>
      <c r="GC121" s="464"/>
      <c r="GD121" s="464"/>
      <c r="GE121" s="464"/>
      <c r="GF121" s="464"/>
      <c r="GG121" s="464"/>
      <c r="GH121" s="464"/>
      <c r="GI121" s="464"/>
      <c r="GJ121" s="464"/>
      <c r="GK121" s="464"/>
      <c r="GL121" s="464"/>
      <c r="GM121" s="464"/>
      <c r="GN121" s="464"/>
      <c r="GO121" s="464"/>
      <c r="GP121" s="464"/>
      <c r="GQ121" s="464"/>
      <c r="GR121" s="464"/>
      <c r="GS121" s="464"/>
      <c r="GT121" s="464"/>
      <c r="GU121" s="464"/>
      <c r="GV121" s="464"/>
      <c r="GW121" s="464"/>
      <c r="GX121" s="464"/>
      <c r="GY121" s="464"/>
      <c r="GZ121" s="464"/>
      <c r="HA121" s="464"/>
      <c r="HB121" s="464"/>
      <c r="HC121" s="464"/>
      <c r="HD121" s="464"/>
      <c r="HE121" s="464"/>
      <c r="HF121" s="464"/>
      <c r="HG121" s="464"/>
      <c r="HH121" s="464"/>
      <c r="HI121" s="464"/>
      <c r="HJ121" s="464"/>
      <c r="HK121" s="464"/>
      <c r="HL121" s="464"/>
      <c r="HM121" s="464"/>
      <c r="HN121" s="464"/>
      <c r="HO121" s="464"/>
      <c r="HP121" s="464"/>
      <c r="HQ121" s="464"/>
      <c r="HR121" s="464"/>
      <c r="HS121" s="464"/>
      <c r="HT121" s="464"/>
      <c r="HU121" s="464"/>
      <c r="HV121" s="464"/>
      <c r="HW121" s="464"/>
      <c r="HX121" s="464"/>
      <c r="HY121" s="464"/>
      <c r="HZ121" s="464"/>
      <c r="IA121" s="464"/>
      <c r="IB121" s="464"/>
      <c r="IC121" s="464"/>
      <c r="ID121" s="464"/>
      <c r="IE121" s="464"/>
      <c r="IF121" s="464"/>
      <c r="IG121" s="464"/>
      <c r="IH121" s="464"/>
      <c r="II121" s="464"/>
      <c r="IJ121" s="464"/>
    </row>
    <row r="122" spans="1:244" s="99" customFormat="1" ht="16.5" customHeight="1">
      <c r="A122" s="460"/>
      <c r="B122" s="449" t="s">
        <v>113</v>
      </c>
      <c r="C122" s="3"/>
      <c r="D122" s="3"/>
      <c r="E122" s="216"/>
      <c r="F122" s="216"/>
      <c r="G122" s="216"/>
      <c r="H122" s="216"/>
      <c r="I122" s="216"/>
      <c r="J122" s="3"/>
      <c r="K122" s="216"/>
      <c r="L122" s="216"/>
      <c r="M122" s="216"/>
      <c r="N122" s="216"/>
      <c r="O122" s="216"/>
      <c r="P122" s="460"/>
    </row>
    <row r="123" spans="1:244" s="99" customFormat="1" ht="16.5" customHeight="1">
      <c r="A123" s="460"/>
      <c r="B123" s="449" t="s">
        <v>122</v>
      </c>
      <c r="C123" s="3"/>
      <c r="D123" s="3"/>
      <c r="E123" s="216"/>
      <c r="F123" s="216"/>
      <c r="G123" s="216"/>
      <c r="H123" s="216"/>
      <c r="I123" s="216"/>
      <c r="J123" s="3"/>
      <c r="K123" s="216"/>
      <c r="L123" s="216"/>
      <c r="M123" s="216"/>
      <c r="N123" s="216"/>
      <c r="O123" s="216"/>
      <c r="P123" s="460"/>
    </row>
    <row r="124" spans="1:244" s="99" customFormat="1" ht="16.5" customHeight="1">
      <c r="A124" s="460"/>
      <c r="B124" s="449" t="s">
        <v>123</v>
      </c>
      <c r="C124" s="3"/>
      <c r="D124" s="3"/>
      <c r="E124" s="216"/>
      <c r="F124" s="216"/>
      <c r="G124" s="216"/>
      <c r="H124" s="216"/>
      <c r="I124" s="216"/>
      <c r="J124" s="3"/>
      <c r="K124" s="216"/>
      <c r="L124" s="216"/>
      <c r="M124" s="216"/>
      <c r="N124" s="216"/>
      <c r="O124" s="216"/>
      <c r="P124" s="460"/>
    </row>
    <row r="125" spans="1:244" s="99" customFormat="1" ht="16.5" customHeight="1">
      <c r="A125" s="460"/>
      <c r="B125" s="449" t="s">
        <v>124</v>
      </c>
      <c r="C125" s="3"/>
      <c r="D125" s="3"/>
      <c r="E125" s="216"/>
      <c r="F125" s="216"/>
      <c r="G125" s="216"/>
      <c r="H125" s="216"/>
      <c r="I125" s="216"/>
      <c r="J125" s="3"/>
      <c r="K125" s="216"/>
      <c r="L125" s="216"/>
      <c r="M125" s="216"/>
      <c r="N125" s="216"/>
      <c r="O125" s="216"/>
      <c r="P125" s="460"/>
    </row>
    <row r="126" spans="1:244" s="99" customFormat="1" ht="16.5" customHeight="1">
      <c r="A126" s="460"/>
      <c r="B126" s="449" t="s">
        <v>114</v>
      </c>
      <c r="C126" s="3"/>
      <c r="D126" s="3"/>
      <c r="E126" s="216"/>
      <c r="F126" s="216"/>
      <c r="G126" s="216"/>
      <c r="H126" s="216"/>
      <c r="I126" s="216"/>
      <c r="J126" s="3"/>
      <c r="K126" s="216"/>
      <c r="L126" s="216"/>
      <c r="M126" s="216"/>
      <c r="N126" s="216"/>
      <c r="O126" s="216"/>
      <c r="P126" s="460"/>
    </row>
    <row r="127" spans="1:244" s="99" customFormat="1" ht="16.5" customHeight="1">
      <c r="A127" s="460"/>
      <c r="B127" s="449" t="s">
        <v>125</v>
      </c>
      <c r="C127" s="3"/>
      <c r="D127" s="3"/>
      <c r="E127" s="216"/>
      <c r="F127" s="216"/>
      <c r="G127" s="216"/>
      <c r="H127" s="216"/>
      <c r="I127" s="216"/>
      <c r="J127" s="3"/>
      <c r="K127" s="216"/>
      <c r="L127" s="216"/>
      <c r="M127" s="216"/>
      <c r="N127" s="216"/>
      <c r="O127" s="216"/>
      <c r="P127" s="460"/>
    </row>
    <row r="128" spans="1:244" s="99" customFormat="1" ht="16.5" customHeight="1">
      <c r="A128" s="460"/>
      <c r="B128" s="449" t="s">
        <v>126</v>
      </c>
      <c r="C128" s="3"/>
      <c r="D128" s="3"/>
      <c r="E128" s="216"/>
      <c r="F128" s="216"/>
      <c r="G128" s="216"/>
      <c r="H128" s="216"/>
      <c r="I128" s="216"/>
      <c r="J128" s="3"/>
      <c r="K128" s="216"/>
      <c r="L128" s="216"/>
      <c r="M128" s="216"/>
      <c r="N128" s="216"/>
      <c r="O128" s="216"/>
      <c r="P128" s="460"/>
    </row>
    <row r="129" spans="1:244" s="99" customFormat="1" ht="16.5" customHeight="1">
      <c r="A129" s="460"/>
      <c r="B129" s="449" t="s">
        <v>127</v>
      </c>
      <c r="C129" s="3"/>
      <c r="D129" s="3"/>
      <c r="E129" s="216"/>
      <c r="F129" s="216"/>
      <c r="G129" s="216"/>
      <c r="H129" s="216"/>
      <c r="I129" s="216"/>
      <c r="J129" s="3"/>
      <c r="K129" s="216"/>
      <c r="L129" s="216"/>
      <c r="M129" s="216"/>
      <c r="N129" s="216"/>
      <c r="O129" s="216"/>
      <c r="P129" s="460"/>
    </row>
    <row r="130" spans="1:244" s="99" customFormat="1" ht="16.5" customHeight="1">
      <c r="A130" s="460"/>
      <c r="B130" s="73" t="s">
        <v>8</v>
      </c>
      <c r="C130" s="3"/>
      <c r="D130" s="3"/>
      <c r="E130" s="216"/>
      <c r="F130" s="216"/>
      <c r="G130" s="216"/>
      <c r="H130" s="216"/>
      <c r="I130" s="216"/>
      <c r="J130" s="3"/>
      <c r="K130" s="216"/>
      <c r="L130" s="216"/>
      <c r="M130" s="216"/>
      <c r="N130" s="216"/>
      <c r="O130" s="216"/>
      <c r="P130" s="460"/>
    </row>
    <row r="131" spans="1:244" s="99" customFormat="1">
      <c r="A131" s="460"/>
      <c r="B131" s="450" t="s">
        <v>128</v>
      </c>
      <c r="C131" s="3"/>
      <c r="D131" s="3"/>
      <c r="E131" s="216"/>
      <c r="F131" s="216"/>
      <c r="G131" s="216"/>
      <c r="H131" s="216"/>
      <c r="I131" s="216"/>
      <c r="J131" s="3"/>
      <c r="K131" s="216"/>
      <c r="L131" s="216"/>
      <c r="M131" s="216"/>
      <c r="N131" s="216"/>
      <c r="O131" s="216"/>
      <c r="P131" s="460"/>
    </row>
    <row r="132" spans="1:244" s="99" customFormat="1">
      <c r="A132" s="460"/>
      <c r="B132" s="73" t="s">
        <v>129</v>
      </c>
      <c r="C132" s="3"/>
      <c r="D132" s="3"/>
      <c r="E132" s="216"/>
      <c r="F132" s="216"/>
      <c r="G132" s="216"/>
      <c r="H132" s="216"/>
      <c r="I132" s="216"/>
      <c r="J132" s="3"/>
      <c r="K132" s="216"/>
      <c r="L132" s="216"/>
      <c r="M132" s="216"/>
      <c r="N132" s="216"/>
      <c r="O132" s="216"/>
      <c r="P132" s="460"/>
    </row>
    <row r="133" spans="1:244" s="99" customFormat="1" ht="18.75" customHeight="1">
      <c r="A133" s="460"/>
      <c r="B133" s="449" t="s">
        <v>130</v>
      </c>
      <c r="C133" s="3"/>
      <c r="D133" s="3"/>
      <c r="E133" s="216"/>
      <c r="F133" s="216"/>
      <c r="G133" s="216"/>
      <c r="H133" s="216"/>
      <c r="I133" s="216"/>
      <c r="J133" s="3"/>
      <c r="K133" s="216"/>
      <c r="L133" s="216"/>
      <c r="M133" s="216"/>
      <c r="N133" s="216"/>
      <c r="O133" s="216"/>
      <c r="P133" s="460"/>
    </row>
    <row r="134" spans="1:244" s="99" customFormat="1" ht="14.25" customHeight="1">
      <c r="A134" s="460"/>
      <c r="B134" s="73" t="s">
        <v>131</v>
      </c>
      <c r="C134" s="3"/>
      <c r="D134" s="3"/>
      <c r="E134" s="216"/>
      <c r="F134" s="216"/>
      <c r="G134" s="216"/>
      <c r="H134" s="216"/>
      <c r="I134" s="216"/>
      <c r="J134" s="3"/>
      <c r="K134" s="216"/>
      <c r="L134" s="216"/>
      <c r="M134" s="216"/>
      <c r="N134" s="216"/>
      <c r="O134" s="216"/>
      <c r="P134" s="460"/>
    </row>
    <row r="135" spans="1:244" s="99" customFormat="1" ht="18.75" customHeight="1">
      <c r="A135" s="460"/>
      <c r="B135" s="73" t="s">
        <v>132</v>
      </c>
      <c r="C135" s="3"/>
      <c r="D135" s="3"/>
      <c r="E135" s="216"/>
      <c r="F135" s="216"/>
      <c r="G135" s="216"/>
      <c r="H135" s="216"/>
      <c r="I135" s="216"/>
      <c r="J135" s="3"/>
      <c r="K135" s="216"/>
      <c r="L135" s="216"/>
      <c r="M135" s="216"/>
      <c r="N135" s="216"/>
      <c r="O135" s="216"/>
      <c r="P135" s="460"/>
    </row>
    <row r="136" spans="1:244" s="99" customFormat="1" ht="16.5" customHeight="1">
      <c r="A136" s="460"/>
      <c r="B136" s="450" t="s">
        <v>115</v>
      </c>
      <c r="C136" s="216"/>
      <c r="D136" s="216"/>
      <c r="E136" s="462"/>
      <c r="F136" s="462"/>
      <c r="G136" s="462"/>
      <c r="H136" s="462"/>
      <c r="I136" s="462"/>
      <c r="J136" s="216"/>
      <c r="K136" s="462"/>
      <c r="L136" s="462"/>
      <c r="M136" s="462"/>
      <c r="N136" s="462"/>
      <c r="O136" s="462"/>
      <c r="P136" s="460"/>
    </row>
    <row r="137" spans="1:244" s="99" customFormat="1" ht="20.25" customHeight="1">
      <c r="A137" s="460"/>
      <c r="B137" s="16"/>
      <c r="C137" s="18"/>
      <c r="D137" s="18"/>
      <c r="E137" s="18"/>
      <c r="F137" s="1"/>
      <c r="G137" s="1"/>
      <c r="H137" s="1"/>
      <c r="I137" s="1"/>
      <c r="J137" s="1"/>
      <c r="K137" s="1"/>
      <c r="L137" s="18"/>
      <c r="M137" s="18"/>
      <c r="N137" s="1"/>
      <c r="O137" s="1"/>
      <c r="P137" s="463"/>
      <c r="Q137" s="464"/>
      <c r="R137" s="464"/>
      <c r="S137" s="464"/>
      <c r="T137" s="464"/>
      <c r="U137" s="464"/>
      <c r="V137" s="464"/>
      <c r="W137" s="464"/>
      <c r="X137" s="464"/>
      <c r="Y137" s="464"/>
      <c r="Z137" s="464"/>
      <c r="AA137" s="464"/>
      <c r="AB137" s="464"/>
      <c r="AC137" s="464"/>
      <c r="AD137" s="464"/>
      <c r="AE137" s="464"/>
      <c r="AF137" s="464"/>
      <c r="AG137" s="464"/>
      <c r="AH137" s="464"/>
      <c r="AI137" s="464"/>
      <c r="AJ137" s="464"/>
      <c r="AK137" s="464"/>
      <c r="AL137" s="464"/>
      <c r="AM137" s="464"/>
      <c r="AN137" s="464"/>
      <c r="AO137" s="464"/>
      <c r="AP137" s="464"/>
      <c r="AQ137" s="464"/>
      <c r="AR137" s="464"/>
      <c r="AS137" s="464"/>
      <c r="AT137" s="464"/>
      <c r="AU137" s="464"/>
      <c r="AV137" s="464"/>
      <c r="AW137" s="464"/>
      <c r="AX137" s="464"/>
      <c r="AY137" s="464"/>
      <c r="AZ137" s="464"/>
      <c r="BA137" s="464"/>
      <c r="BB137" s="464"/>
      <c r="BC137" s="464"/>
      <c r="BD137" s="464"/>
      <c r="BE137" s="464"/>
      <c r="BF137" s="464"/>
      <c r="BG137" s="464"/>
      <c r="BH137" s="464"/>
      <c r="BI137" s="464"/>
      <c r="BJ137" s="464"/>
      <c r="BK137" s="464"/>
      <c r="BL137" s="464"/>
      <c r="BM137" s="464"/>
      <c r="BN137" s="464"/>
      <c r="BO137" s="464"/>
      <c r="BP137" s="464"/>
      <c r="BQ137" s="464"/>
      <c r="BR137" s="464"/>
      <c r="BS137" s="464"/>
      <c r="BT137" s="464"/>
      <c r="BU137" s="464"/>
      <c r="BV137" s="464"/>
      <c r="BW137" s="464"/>
      <c r="BX137" s="464"/>
      <c r="BY137" s="464"/>
      <c r="BZ137" s="464"/>
      <c r="CA137" s="464"/>
      <c r="CB137" s="464"/>
      <c r="CC137" s="464"/>
      <c r="CD137" s="464"/>
      <c r="CE137" s="464"/>
      <c r="CF137" s="464"/>
      <c r="CG137" s="464"/>
      <c r="CH137" s="464"/>
      <c r="CI137" s="464"/>
      <c r="CJ137" s="464"/>
      <c r="CK137" s="464"/>
      <c r="CL137" s="464"/>
      <c r="CM137" s="464"/>
      <c r="CN137" s="464"/>
      <c r="CO137" s="464"/>
      <c r="CP137" s="464"/>
      <c r="CQ137" s="464"/>
      <c r="CR137" s="464"/>
      <c r="CS137" s="464"/>
      <c r="CT137" s="464"/>
      <c r="CU137" s="464"/>
      <c r="CV137" s="464"/>
      <c r="CW137" s="464"/>
      <c r="CX137" s="464"/>
      <c r="CY137" s="464"/>
      <c r="CZ137" s="464"/>
      <c r="DA137" s="464"/>
      <c r="DB137" s="464"/>
      <c r="DC137" s="464"/>
      <c r="DD137" s="464"/>
      <c r="DE137" s="464"/>
      <c r="DF137" s="464"/>
      <c r="DG137" s="464"/>
      <c r="DH137" s="464"/>
      <c r="DI137" s="464"/>
      <c r="DJ137" s="464"/>
      <c r="DK137" s="464"/>
      <c r="DL137" s="464"/>
      <c r="DM137" s="464"/>
      <c r="DN137" s="464"/>
      <c r="DO137" s="464"/>
      <c r="DP137" s="464"/>
      <c r="DQ137" s="464"/>
      <c r="DR137" s="464"/>
      <c r="DS137" s="464"/>
      <c r="DT137" s="464"/>
      <c r="DU137" s="464"/>
      <c r="DV137" s="464"/>
      <c r="DW137" s="464"/>
      <c r="DX137" s="464"/>
      <c r="DY137" s="464"/>
      <c r="DZ137" s="464"/>
      <c r="EA137" s="464"/>
      <c r="EB137" s="464"/>
      <c r="EC137" s="464"/>
      <c r="ED137" s="464"/>
      <c r="EE137" s="464"/>
      <c r="EF137" s="464"/>
      <c r="EG137" s="464"/>
      <c r="EH137" s="464"/>
      <c r="EI137" s="464"/>
      <c r="EJ137" s="464"/>
      <c r="EK137" s="464"/>
      <c r="EL137" s="464"/>
      <c r="EM137" s="464"/>
      <c r="EN137" s="464"/>
      <c r="EO137" s="464"/>
      <c r="EP137" s="464"/>
      <c r="EQ137" s="464"/>
      <c r="ER137" s="464"/>
      <c r="ES137" s="464"/>
      <c r="ET137" s="464"/>
      <c r="EU137" s="464"/>
      <c r="EV137" s="464"/>
      <c r="EW137" s="464"/>
      <c r="EX137" s="464"/>
      <c r="EY137" s="464"/>
      <c r="EZ137" s="464"/>
      <c r="FA137" s="464"/>
      <c r="FB137" s="464"/>
      <c r="FC137" s="464"/>
      <c r="FD137" s="464"/>
      <c r="FE137" s="464"/>
      <c r="FF137" s="464"/>
      <c r="FG137" s="464"/>
      <c r="FH137" s="464"/>
      <c r="FI137" s="464"/>
      <c r="FJ137" s="464"/>
      <c r="FK137" s="464"/>
      <c r="FL137" s="464"/>
      <c r="FM137" s="464"/>
      <c r="FN137" s="464"/>
      <c r="FO137" s="464"/>
      <c r="FP137" s="464"/>
      <c r="FQ137" s="464"/>
      <c r="FR137" s="464"/>
      <c r="FS137" s="464"/>
      <c r="FT137" s="464"/>
      <c r="FU137" s="464"/>
      <c r="FV137" s="464"/>
      <c r="FW137" s="464"/>
      <c r="FX137" s="464"/>
      <c r="FY137" s="464"/>
      <c r="FZ137" s="464"/>
      <c r="GA137" s="464"/>
      <c r="GB137" s="464"/>
      <c r="GC137" s="464"/>
      <c r="GD137" s="464"/>
      <c r="GE137" s="464"/>
      <c r="GF137" s="464"/>
      <c r="GG137" s="464"/>
      <c r="GH137" s="464"/>
      <c r="GI137" s="464"/>
      <c r="GJ137" s="464"/>
      <c r="GK137" s="464"/>
      <c r="GL137" s="464"/>
      <c r="GM137" s="464"/>
      <c r="GN137" s="464"/>
      <c r="GO137" s="464"/>
      <c r="GP137" s="464"/>
      <c r="GQ137" s="464"/>
      <c r="GR137" s="464"/>
      <c r="GS137" s="464"/>
      <c r="GT137" s="464"/>
      <c r="GU137" s="464"/>
      <c r="GV137" s="464"/>
      <c r="GW137" s="464"/>
      <c r="GX137" s="464"/>
      <c r="GY137" s="464"/>
      <c r="GZ137" s="464"/>
      <c r="HA137" s="464"/>
      <c r="HB137" s="464"/>
      <c r="HC137" s="464"/>
      <c r="HD137" s="464"/>
      <c r="HE137" s="464"/>
      <c r="HF137" s="464"/>
      <c r="HG137" s="464"/>
      <c r="HH137" s="464"/>
      <c r="HI137" s="464"/>
      <c r="HJ137" s="464"/>
      <c r="HK137" s="464"/>
      <c r="HL137" s="464"/>
      <c r="HM137" s="464"/>
      <c r="HN137" s="464"/>
      <c r="HO137" s="464"/>
      <c r="HP137" s="464"/>
      <c r="HQ137" s="464"/>
      <c r="HR137" s="464"/>
      <c r="HS137" s="464"/>
      <c r="HT137" s="464"/>
      <c r="HU137" s="464"/>
      <c r="HV137" s="464"/>
      <c r="HW137" s="464"/>
      <c r="HX137" s="464"/>
      <c r="HY137" s="464"/>
      <c r="HZ137" s="464"/>
      <c r="IA137" s="464"/>
      <c r="IB137" s="464"/>
      <c r="IC137" s="464"/>
      <c r="ID137" s="464"/>
      <c r="IE137" s="464"/>
      <c r="IF137" s="464"/>
      <c r="IG137" s="464"/>
      <c r="IH137" s="464"/>
      <c r="II137" s="464"/>
      <c r="IJ137" s="464"/>
    </row>
    <row r="138" spans="1:244" s="33" customFormat="1" ht="9.75" customHeight="1">
      <c r="A138" s="241"/>
      <c r="B138" s="629" t="s">
        <v>0</v>
      </c>
      <c r="C138" s="630"/>
      <c r="D138" s="430" t="s">
        <v>5</v>
      </c>
      <c r="E138" s="643" t="s">
        <v>6</v>
      </c>
      <c r="F138" s="644"/>
      <c r="G138" s="644"/>
      <c r="H138" s="644"/>
      <c r="I138" s="644"/>
      <c r="J138" s="644"/>
      <c r="K138" s="644"/>
      <c r="L138" s="645"/>
      <c r="M138" s="431" t="s">
        <v>2</v>
      </c>
      <c r="N138" s="430" t="s">
        <v>133</v>
      </c>
      <c r="O138" s="430" t="s">
        <v>1</v>
      </c>
      <c r="P138" s="242"/>
      <c r="Q138" s="32"/>
      <c r="R138" s="32"/>
      <c r="S138" s="32"/>
      <c r="T138" s="32"/>
      <c r="U138" s="32"/>
      <c r="V138" s="32"/>
    </row>
    <row r="139" spans="1:244" s="466" customFormat="1" ht="42.75" customHeight="1">
      <c r="A139" s="465"/>
      <c r="B139" s="634">
        <v>1</v>
      </c>
      <c r="C139" s="635"/>
      <c r="D139" s="468">
        <v>3</v>
      </c>
      <c r="E139" s="636" t="s">
        <v>134</v>
      </c>
      <c r="F139" s="637"/>
      <c r="G139" s="637"/>
      <c r="H139" s="637"/>
      <c r="I139" s="637"/>
      <c r="J139" s="637"/>
      <c r="K139" s="637"/>
      <c r="L139" s="638"/>
      <c r="M139" s="469">
        <v>200</v>
      </c>
      <c r="N139" s="452">
        <f>M139*D139</f>
        <v>600</v>
      </c>
      <c r="O139" s="438"/>
      <c r="P139" s="465"/>
    </row>
    <row r="140" spans="1:244" s="470" customFormat="1" ht="22.5" customHeight="1">
      <c r="A140" s="467"/>
      <c r="B140" s="634">
        <v>2</v>
      </c>
      <c r="C140" s="635"/>
      <c r="D140" s="468">
        <v>2</v>
      </c>
      <c r="E140" s="473" t="s">
        <v>135</v>
      </c>
      <c r="F140" s="474"/>
      <c r="G140" s="473"/>
      <c r="H140" s="473"/>
      <c r="I140" s="473"/>
      <c r="J140" s="473"/>
      <c r="K140" s="473"/>
      <c r="L140" s="473"/>
      <c r="M140" s="469">
        <v>200</v>
      </c>
      <c r="N140" s="452">
        <f>M140*D140</f>
        <v>400</v>
      </c>
      <c r="O140" s="438"/>
      <c r="P140" s="467"/>
      <c r="IC140" s="471" t="e">
        <f>#REF!</f>
        <v>#REF!</v>
      </c>
      <c r="ID140" s="472" t="e">
        <f>IF(IC140&lt;&gt;0,IC140,"")</f>
        <v>#REF!</v>
      </c>
    </row>
    <row r="141" spans="1:244" s="470" customFormat="1" ht="22.5" customHeight="1">
      <c r="A141" s="467"/>
      <c r="B141" s="634">
        <v>3</v>
      </c>
      <c r="C141" s="635"/>
      <c r="D141" s="468">
        <v>2</v>
      </c>
      <c r="E141" s="636" t="s">
        <v>136</v>
      </c>
      <c r="F141" s="637"/>
      <c r="G141" s="637"/>
      <c r="H141" s="637"/>
      <c r="I141" s="637"/>
      <c r="J141" s="637"/>
      <c r="K141" s="637"/>
      <c r="L141" s="638"/>
      <c r="M141" s="469">
        <v>350</v>
      </c>
      <c r="N141" s="451">
        <f>M141*D141</f>
        <v>700</v>
      </c>
      <c r="O141" s="438"/>
      <c r="P141" s="467"/>
      <c r="IC141" s="471" t="e">
        <f>#REF!</f>
        <v>#REF!</v>
      </c>
      <c r="ID141" s="472" t="e">
        <f>IF(IC141&lt;&gt;0,IC141,"")</f>
        <v>#REF!</v>
      </c>
    </row>
    <row r="142" spans="1:244" s="470" customFormat="1" ht="22.5" customHeight="1">
      <c r="A142" s="467"/>
      <c r="B142" s="475"/>
      <c r="C142" s="476"/>
      <c r="D142" s="476"/>
      <c r="E142" s="476"/>
      <c r="F142" s="476"/>
      <c r="G142" s="476"/>
      <c r="H142" s="476"/>
      <c r="I142" s="476"/>
      <c r="J142" s="476"/>
      <c r="K142" s="476"/>
      <c r="L142" s="477"/>
      <c r="M142" s="476"/>
      <c r="N142" s="476"/>
      <c r="O142" s="438"/>
      <c r="P142" s="467"/>
      <c r="IC142" s="471"/>
      <c r="ID142" s="472"/>
    </row>
    <row r="143" spans="1:244" s="98" customFormat="1" ht="17.25" customHeight="1">
      <c r="A143" s="240"/>
      <c r="B143" s="155" t="str">
        <f>B56</f>
        <v xml:space="preserve"> * Exclusive use by FAPESP.</v>
      </c>
      <c r="C143" s="479"/>
      <c r="D143" s="479"/>
      <c r="E143" s="479"/>
      <c r="F143" s="479"/>
      <c r="G143" s="479"/>
      <c r="H143" s="479"/>
      <c r="I143" s="479"/>
      <c r="J143" s="479"/>
      <c r="K143" s="479"/>
      <c r="L143" s="479"/>
      <c r="M143" s="479"/>
      <c r="N143" s="479"/>
      <c r="O143" s="479"/>
      <c r="P143" s="478"/>
      <c r="Q143" s="101"/>
      <c r="R143" s="101"/>
      <c r="S143" s="101"/>
    </row>
    <row r="144" spans="1:244" s="33" customFormat="1" ht="13.5" customHeight="1">
      <c r="A144" s="241"/>
      <c r="B144" s="480"/>
      <c r="C144" s="480"/>
      <c r="D144" s="480"/>
      <c r="E144" s="99"/>
      <c r="F144" s="99"/>
      <c r="G144" s="99"/>
      <c r="H144" s="99"/>
      <c r="I144" s="99"/>
      <c r="J144" s="480"/>
      <c r="K144" s="99"/>
      <c r="L144" s="99"/>
      <c r="M144" s="99"/>
      <c r="N144" s="99"/>
      <c r="O144" s="99"/>
      <c r="P144" s="242"/>
      <c r="Q144" s="32"/>
      <c r="R144" s="32"/>
      <c r="S144" s="32"/>
      <c r="T144" s="32"/>
      <c r="U144" s="32"/>
    </row>
    <row r="145" spans="1:16" s="99" customFormat="1">
      <c r="A145" s="460"/>
      <c r="B145" s="3"/>
      <c r="C145" s="3"/>
      <c r="D145" s="3"/>
      <c r="E145" s="216"/>
      <c r="F145" s="216"/>
      <c r="G145" s="216"/>
      <c r="H145" s="216"/>
      <c r="I145" s="216"/>
      <c r="J145" s="3"/>
      <c r="K145" s="216"/>
      <c r="L145" s="216"/>
      <c r="M145" s="216"/>
      <c r="N145" s="216"/>
      <c r="O145" s="216"/>
      <c r="P145" s="460"/>
    </row>
    <row r="146" spans="1:16"/>
    <row r="147" spans="1:16"/>
    <row r="148" spans="1:16"/>
    <row r="149" spans="1:16"/>
    <row r="150" spans="1:16"/>
    <row r="151" spans="1:16"/>
    <row r="152" spans="1:16"/>
    <row r="153" spans="1:16"/>
    <row r="154" spans="1:16"/>
    <row r="155" spans="1:16"/>
    <row r="156" spans="1:16"/>
    <row r="157" spans="1:16"/>
    <row r="158" spans="1:16"/>
    <row r="159" spans="1:16"/>
    <row r="160" spans="1:16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</sheetData>
  <sheetProtection algorithmName="SHA-512" hashValue="qveO8FQnx/D9s9+wRXFWOQmziD5FmJRsFvcIVTyju6Q/NTZQOpajFnm53m7GO04tRyFxJ9/NjeGv//KUShYqeA==" saltValue="K3nz7aEis1vaaPqHUJ8JCA==" spinCount="100000" sheet="1" objects="1" scenarios="1"/>
  <mergeCells count="57">
    <mergeCell ref="D19:L19"/>
    <mergeCell ref="N2:O2"/>
    <mergeCell ref="B8:E8"/>
    <mergeCell ref="F8:O8"/>
    <mergeCell ref="B11:C11"/>
    <mergeCell ref="D11:F11"/>
    <mergeCell ref="D13:L13"/>
    <mergeCell ref="D14:L14"/>
    <mergeCell ref="D15:L15"/>
    <mergeCell ref="D16:L16"/>
    <mergeCell ref="D17:L17"/>
    <mergeCell ref="D18:L18"/>
    <mergeCell ref="D31:L31"/>
    <mergeCell ref="D20:L20"/>
    <mergeCell ref="D21:L21"/>
    <mergeCell ref="D22:L22"/>
    <mergeCell ref="D23:L23"/>
    <mergeCell ref="D24:L24"/>
    <mergeCell ref="D25:L25"/>
    <mergeCell ref="D26:L26"/>
    <mergeCell ref="D27:L27"/>
    <mergeCell ref="D28:L28"/>
    <mergeCell ref="D29:L29"/>
    <mergeCell ref="D30:L30"/>
    <mergeCell ref="D54:L54"/>
    <mergeCell ref="D43:L43"/>
    <mergeCell ref="D32:L32"/>
    <mergeCell ref="D33:L33"/>
    <mergeCell ref="D34:L34"/>
    <mergeCell ref="D35:L35"/>
    <mergeCell ref="D36:L36"/>
    <mergeCell ref="D37:L37"/>
    <mergeCell ref="D38:L38"/>
    <mergeCell ref="D39:L39"/>
    <mergeCell ref="D40:L40"/>
    <mergeCell ref="D41:L41"/>
    <mergeCell ref="D42:L42"/>
    <mergeCell ref="D49:L49"/>
    <mergeCell ref="D50:L50"/>
    <mergeCell ref="D51:L51"/>
    <mergeCell ref="D52:L52"/>
    <mergeCell ref="D53:L53"/>
    <mergeCell ref="D44:L44"/>
    <mergeCell ref="D45:L45"/>
    <mergeCell ref="D46:L46"/>
    <mergeCell ref="D47:L47"/>
    <mergeCell ref="D48:L48"/>
    <mergeCell ref="B140:C140"/>
    <mergeCell ref="B141:C141"/>
    <mergeCell ref="E141:L141"/>
    <mergeCell ref="B116:O116"/>
    <mergeCell ref="B117:O117"/>
    <mergeCell ref="B119:O119"/>
    <mergeCell ref="B138:C138"/>
    <mergeCell ref="E138:L138"/>
    <mergeCell ref="B139:C139"/>
    <mergeCell ref="E139:L139"/>
  </mergeCells>
  <conditionalFormatting sqref="N14:N54">
    <cfRule type="cellIs" dxfId="11" priority="4" stopIfTrue="1" operator="equal">
      <formula>""</formula>
    </cfRule>
  </conditionalFormatting>
  <conditionalFormatting sqref="B14:C54">
    <cfRule type="cellIs" dxfId="10" priority="3" stopIfTrue="1" operator="equal">
      <formula>0</formula>
    </cfRule>
  </conditionalFormatting>
  <conditionalFormatting sqref="E20:L54 E14:L18 D14:D54 M14:M54">
    <cfRule type="cellIs" dxfId="9" priority="2" stopIfTrue="1" operator="equal">
      <formula>0</formula>
    </cfRule>
  </conditionalFormatting>
  <conditionalFormatting sqref="F8:O8">
    <cfRule type="cellIs" dxfId="8" priority="1" operator="equal">
      <formula>""</formula>
    </cfRule>
  </conditionalFormatting>
  <dataValidations count="5">
    <dataValidation allowBlank="1" showErrorMessage="1" prompt="DIGITE O NOME NA PRIMEIRA PLANILHA 1-MPN" sqref="F8:M8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sqref="A13:A58"/>
    <dataValidation type="whole" allowBlank="1" showInputMessage="1" showErrorMessage="1" errorTitle="ATENÇÃO" error="ESTE CAMPO SÓ ACEITAS NÚMEROS INTEIROS" sqref="C14:C54">
      <formula1>1</formula1>
      <formula2>100000000</formula2>
    </dataValidation>
    <dataValidation type="decimal" allowBlank="1" showInputMessage="1" showErrorMessage="1" errorTitle="ATENÇÃO!" error="Esse campo só aceita NÚMEROS." sqref="M14:M54">
      <formula1>0.1</formula1>
      <formula2>99999999999.9999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150"/>
  <sheetViews>
    <sheetView showGridLines="0" showRowColHeaders="0" workbookViewId="0"/>
  </sheetViews>
  <sheetFormatPr defaultColWidth="0" defaultRowHeight="12.75"/>
  <cols>
    <col min="1" max="1" width="2.28515625" style="422" customWidth="1"/>
    <col min="2" max="2" width="6.5703125" style="3" customWidth="1"/>
    <col min="3" max="3" width="9.5703125" style="3" customWidth="1"/>
    <col min="4" max="4" width="12.140625" style="3" customWidth="1"/>
    <col min="5" max="5" width="9.5703125" style="216" customWidth="1"/>
    <col min="6" max="6" width="7.85546875" style="216" customWidth="1"/>
    <col min="7" max="7" width="4" style="216" customWidth="1"/>
    <col min="8" max="8" width="9.140625" style="216" customWidth="1"/>
    <col min="9" max="9" width="7.7109375" style="216" customWidth="1"/>
    <col min="10" max="10" width="7.42578125" style="3" customWidth="1"/>
    <col min="11" max="11" width="6.42578125" style="216" customWidth="1"/>
    <col min="12" max="12" width="7.7109375" style="216" customWidth="1"/>
    <col min="13" max="13" width="15.140625" style="216" customWidth="1"/>
    <col min="14" max="14" width="16.42578125" style="216" customWidth="1"/>
    <col min="15" max="15" width="11" style="216" customWidth="1"/>
    <col min="16" max="16" width="2" style="422" customWidth="1"/>
    <col min="17" max="16384" width="9.140625" style="216" hidden="1"/>
  </cols>
  <sheetData>
    <row r="1" spans="1:241" s="31" customFormat="1" ht="31.5" customHeight="1">
      <c r="A1" s="255"/>
      <c r="B1" s="3"/>
      <c r="C1" s="3"/>
      <c r="D1" s="3"/>
      <c r="E1" s="416"/>
      <c r="F1" s="255"/>
      <c r="G1" s="3"/>
      <c r="H1" s="3"/>
      <c r="I1" s="3"/>
      <c r="J1" s="416"/>
      <c r="K1" s="416"/>
      <c r="L1" s="416"/>
      <c r="M1" s="416"/>
      <c r="N1" s="416"/>
      <c r="O1" s="416"/>
      <c r="P1" s="3"/>
      <c r="Q1" s="3"/>
      <c r="R1" s="3"/>
      <c r="S1" s="416"/>
      <c r="T1" s="416"/>
    </row>
    <row r="2" spans="1:241" s="31" customFormat="1" ht="12.75" customHeight="1">
      <c r="A2" s="260"/>
      <c r="B2" s="3"/>
      <c r="C2" s="3"/>
      <c r="D2" s="3"/>
      <c r="E2" s="416"/>
      <c r="F2" s="416"/>
      <c r="G2" s="416"/>
      <c r="H2" s="416"/>
      <c r="I2" s="416"/>
      <c r="J2" s="416"/>
      <c r="K2" s="3"/>
      <c r="L2" s="3"/>
      <c r="M2" s="3"/>
      <c r="N2" s="528"/>
      <c r="O2" s="528"/>
      <c r="P2" s="236"/>
    </row>
    <row r="3" spans="1:241" s="31" customFormat="1" ht="12.75" customHeight="1">
      <c r="A3" s="260"/>
      <c r="B3" s="3"/>
      <c r="C3" s="3"/>
      <c r="D3" s="3"/>
      <c r="E3" s="416"/>
      <c r="F3" s="416"/>
      <c r="G3" s="416"/>
      <c r="H3" s="416"/>
      <c r="I3" s="416"/>
      <c r="J3" s="416"/>
      <c r="K3" s="3"/>
      <c r="L3" s="481"/>
      <c r="N3" s="455"/>
      <c r="O3" s="455"/>
      <c r="P3" s="236"/>
    </row>
    <row r="4" spans="1:241" s="31" customFormat="1" ht="12.75" customHeight="1">
      <c r="A4" s="260"/>
      <c r="B4" s="3"/>
      <c r="C4" s="3"/>
      <c r="D4" s="3"/>
      <c r="E4" s="416"/>
      <c r="F4" s="416"/>
      <c r="G4" s="416"/>
      <c r="H4" s="416"/>
      <c r="I4" s="416"/>
      <c r="J4" s="416"/>
      <c r="K4" s="3"/>
      <c r="M4" s="455"/>
      <c r="N4" s="455"/>
      <c r="O4" s="455"/>
      <c r="P4" s="236"/>
    </row>
    <row r="5" spans="1:241" s="4" customFormat="1" ht="19.5" customHeight="1">
      <c r="A5" s="261"/>
      <c r="B5" s="213" t="s">
        <v>137</v>
      </c>
      <c r="C5" s="123"/>
      <c r="D5" s="123"/>
      <c r="E5" s="123"/>
      <c r="F5" s="123"/>
      <c r="G5" s="123"/>
      <c r="H5" s="123"/>
      <c r="I5" s="123"/>
      <c r="M5" s="455"/>
      <c r="N5" s="455"/>
      <c r="O5" s="455"/>
      <c r="P5" s="426"/>
      <c r="Q5" s="417"/>
      <c r="R5" s="417"/>
      <c r="S5" s="417"/>
      <c r="T5" s="417"/>
      <c r="U5" s="417"/>
      <c r="V5" s="417"/>
      <c r="W5" s="41"/>
    </row>
    <row r="6" spans="1:241" s="31" customFormat="1" ht="6.75" customHeight="1">
      <c r="A6" s="260"/>
      <c r="B6" s="41"/>
      <c r="C6" s="49"/>
      <c r="D6" s="49"/>
      <c r="E6" s="50"/>
      <c r="F6" s="50"/>
      <c r="G6" s="50"/>
      <c r="H6" s="50"/>
      <c r="I6" s="50"/>
      <c r="J6" s="50"/>
      <c r="K6" s="49"/>
      <c r="L6" s="49"/>
      <c r="M6" s="50"/>
      <c r="N6" s="50"/>
      <c r="O6" s="50"/>
      <c r="P6" s="236"/>
    </row>
    <row r="7" spans="1:241" s="31" customFormat="1" ht="21" customHeight="1">
      <c r="A7" s="260"/>
      <c r="B7" s="624" t="s">
        <v>106</v>
      </c>
      <c r="C7" s="624"/>
      <c r="D7" s="624"/>
      <c r="E7" s="625"/>
      <c r="F7" s="606"/>
      <c r="G7" s="664"/>
      <c r="H7" s="664"/>
      <c r="I7" s="664"/>
      <c r="J7" s="664"/>
      <c r="K7" s="664"/>
      <c r="L7" s="664"/>
      <c r="M7" s="664"/>
      <c r="N7" s="664"/>
      <c r="O7" s="665"/>
      <c r="P7" s="236"/>
    </row>
    <row r="8" spans="1:241" s="31" customFormat="1" ht="6.75" customHeight="1">
      <c r="A8" s="260"/>
      <c r="B8" s="41"/>
      <c r="C8" s="49"/>
      <c r="D8" s="49"/>
      <c r="E8" s="50"/>
      <c r="F8" s="50"/>
      <c r="G8" s="50"/>
      <c r="H8" s="50"/>
      <c r="I8" s="50"/>
      <c r="J8" s="50"/>
      <c r="K8" s="49"/>
      <c r="L8" s="49"/>
      <c r="M8" s="50"/>
      <c r="N8" s="50"/>
      <c r="O8" s="50"/>
      <c r="P8" s="236"/>
    </row>
    <row r="9" spans="1:241" s="31" customFormat="1" ht="6.75" customHeight="1">
      <c r="A9" s="260"/>
      <c r="B9" s="3"/>
      <c r="C9" s="3"/>
      <c r="D9" s="3"/>
      <c r="E9" s="416"/>
      <c r="F9" s="416"/>
      <c r="G9" s="416"/>
      <c r="H9" s="416"/>
      <c r="I9" s="416"/>
      <c r="J9" s="416"/>
      <c r="K9" s="3"/>
      <c r="L9" s="3"/>
      <c r="M9" s="3"/>
      <c r="N9" s="416"/>
      <c r="O9" s="416"/>
      <c r="P9" s="236"/>
    </row>
    <row r="10" spans="1:241" s="31" customFormat="1" ht="19.5" customHeight="1">
      <c r="A10" s="260"/>
      <c r="B10" s="666" t="s">
        <v>18</v>
      </c>
      <c r="C10" s="666"/>
      <c r="D10" s="745" t="str">
        <f>IF(SUM(N13:N53)=0,"",SUM(N13:N53))</f>
        <v/>
      </c>
      <c r="E10" s="746"/>
      <c r="F10" s="747"/>
      <c r="G10" s="427"/>
      <c r="H10" s="416"/>
      <c r="I10" s="416"/>
      <c r="J10" s="416"/>
      <c r="K10" s="3"/>
      <c r="L10" s="3"/>
      <c r="M10" s="427"/>
      <c r="N10" s="427"/>
      <c r="O10" s="427"/>
      <c r="P10" s="236"/>
    </row>
    <row r="11" spans="1:241" s="33" customFormat="1" ht="6.75" customHeight="1">
      <c r="A11" s="277"/>
      <c r="B11" s="18"/>
      <c r="C11" s="18"/>
      <c r="D11" s="18"/>
      <c r="E11" s="1"/>
      <c r="F11" s="1"/>
      <c r="G11" s="1"/>
      <c r="H11" s="1"/>
      <c r="I11" s="1"/>
      <c r="J11" s="1"/>
      <c r="K11" s="18"/>
      <c r="L11" s="18"/>
      <c r="M11" s="18"/>
      <c r="N11" s="1"/>
      <c r="O11" s="1"/>
      <c r="P11" s="242"/>
      <c r="Q11" s="32"/>
      <c r="R11" s="32"/>
      <c r="S11" s="32"/>
      <c r="T11" s="32"/>
      <c r="U11" s="32"/>
      <c r="V11" s="32"/>
    </row>
    <row r="12" spans="1:241" s="34" customFormat="1" ht="32.25" customHeight="1">
      <c r="A12" s="263"/>
      <c r="B12" s="430" t="s">
        <v>107</v>
      </c>
      <c r="C12" s="430" t="s">
        <v>108</v>
      </c>
      <c r="D12" s="631" t="s">
        <v>183</v>
      </c>
      <c r="E12" s="632"/>
      <c r="F12" s="632"/>
      <c r="G12" s="632"/>
      <c r="H12" s="632"/>
      <c r="I12" s="632"/>
      <c r="J12" s="632"/>
      <c r="K12" s="632"/>
      <c r="L12" s="633"/>
      <c r="M12" s="431" t="s">
        <v>109</v>
      </c>
      <c r="N12" s="432" t="s">
        <v>110</v>
      </c>
      <c r="O12" s="430" t="s">
        <v>111</v>
      </c>
      <c r="P12" s="433"/>
      <c r="Q12" s="457" t="s">
        <v>118</v>
      </c>
      <c r="R12" s="443"/>
      <c r="S12" s="443"/>
      <c r="T12" s="443"/>
      <c r="U12" s="443"/>
      <c r="V12" s="443"/>
    </row>
    <row r="13" spans="1:241" s="35" customFormat="1" ht="24" customHeight="1">
      <c r="A13" s="148"/>
      <c r="B13" s="435"/>
      <c r="C13" s="435"/>
      <c r="D13" s="622"/>
      <c r="E13" s="622"/>
      <c r="F13" s="622"/>
      <c r="G13" s="622"/>
      <c r="H13" s="622"/>
      <c r="I13" s="622"/>
      <c r="J13" s="622"/>
      <c r="K13" s="622"/>
      <c r="L13" s="622"/>
      <c r="M13" s="458"/>
      <c r="N13" s="437" t="str">
        <f t="shared" ref="N13:N53" si="0">IF(C13*M13=0,"",C13*M13)</f>
        <v/>
      </c>
      <c r="O13" s="438"/>
      <c r="P13" s="236"/>
      <c r="Q13" s="457" t="s">
        <v>119</v>
      </c>
      <c r="R13" s="31"/>
      <c r="S13" s="31"/>
      <c r="T13" s="31"/>
      <c r="U13" s="31"/>
      <c r="V13" s="31"/>
      <c r="IF13" s="36"/>
      <c r="IG13" s="447"/>
    </row>
    <row r="14" spans="1:241" s="35" customFormat="1" ht="24" customHeight="1">
      <c r="A14" s="148"/>
      <c r="B14" s="435"/>
      <c r="C14" s="435"/>
      <c r="D14" s="622"/>
      <c r="E14" s="622"/>
      <c r="F14" s="622"/>
      <c r="G14" s="622"/>
      <c r="H14" s="622"/>
      <c r="I14" s="622"/>
      <c r="J14" s="622"/>
      <c r="K14" s="622"/>
      <c r="L14" s="622"/>
      <c r="M14" s="458"/>
      <c r="N14" s="437" t="str">
        <f t="shared" si="0"/>
        <v/>
      </c>
      <c r="O14" s="438"/>
      <c r="P14" s="236"/>
      <c r="Q14" s="31"/>
      <c r="R14" s="31"/>
      <c r="S14" s="31"/>
      <c r="T14" s="31"/>
      <c r="U14" s="31"/>
      <c r="V14" s="31"/>
      <c r="IF14" s="447"/>
      <c r="IG14" s="447"/>
    </row>
    <row r="15" spans="1:241" s="35" customFormat="1" ht="24" customHeight="1">
      <c r="A15" s="148"/>
      <c r="B15" s="435"/>
      <c r="C15" s="435"/>
      <c r="D15" s="622"/>
      <c r="E15" s="622"/>
      <c r="F15" s="622"/>
      <c r="G15" s="622"/>
      <c r="H15" s="622"/>
      <c r="I15" s="622"/>
      <c r="J15" s="622"/>
      <c r="K15" s="622"/>
      <c r="L15" s="622"/>
      <c r="M15" s="458"/>
      <c r="N15" s="437" t="str">
        <f t="shared" si="0"/>
        <v/>
      </c>
      <c r="O15" s="438"/>
      <c r="P15" s="236"/>
      <c r="Q15" s="31"/>
      <c r="R15" s="31"/>
      <c r="S15" s="31"/>
      <c r="T15" s="31"/>
      <c r="U15" s="31"/>
      <c r="V15" s="31"/>
    </row>
    <row r="16" spans="1:241" s="35" customFormat="1" ht="24" customHeight="1">
      <c r="A16" s="148"/>
      <c r="B16" s="435"/>
      <c r="C16" s="435"/>
      <c r="D16" s="622"/>
      <c r="E16" s="622"/>
      <c r="F16" s="622"/>
      <c r="G16" s="622"/>
      <c r="H16" s="622"/>
      <c r="I16" s="622"/>
      <c r="J16" s="622"/>
      <c r="K16" s="622"/>
      <c r="L16" s="622"/>
      <c r="M16" s="458"/>
      <c r="N16" s="437" t="str">
        <f t="shared" si="0"/>
        <v/>
      </c>
      <c r="O16" s="438"/>
      <c r="P16" s="236"/>
      <c r="Q16" s="31"/>
      <c r="R16" s="31"/>
      <c r="S16" s="31"/>
      <c r="T16" s="31"/>
      <c r="U16" s="31"/>
      <c r="V16" s="31"/>
      <c r="IF16" s="36"/>
      <c r="IG16" s="447"/>
    </row>
    <row r="17" spans="1:241" s="35" customFormat="1" ht="24" customHeight="1">
      <c r="A17" s="148"/>
      <c r="B17" s="435"/>
      <c r="C17" s="435"/>
      <c r="D17" s="622"/>
      <c r="E17" s="622"/>
      <c r="F17" s="622"/>
      <c r="G17" s="622"/>
      <c r="H17" s="622"/>
      <c r="I17" s="622"/>
      <c r="J17" s="622"/>
      <c r="K17" s="622"/>
      <c r="L17" s="622"/>
      <c r="M17" s="458"/>
      <c r="N17" s="437" t="str">
        <f t="shared" si="0"/>
        <v/>
      </c>
      <c r="O17" s="438"/>
      <c r="P17" s="236"/>
      <c r="Q17" s="31"/>
      <c r="R17" s="31"/>
      <c r="S17" s="31"/>
      <c r="T17" s="31"/>
      <c r="U17" s="31"/>
      <c r="V17" s="31"/>
      <c r="IF17" s="447"/>
      <c r="IG17" s="447"/>
    </row>
    <row r="18" spans="1:241" s="35" customFormat="1" ht="24" customHeight="1">
      <c r="A18" s="148"/>
      <c r="B18" s="435"/>
      <c r="C18" s="435"/>
      <c r="D18" s="622"/>
      <c r="E18" s="622"/>
      <c r="F18" s="622"/>
      <c r="G18" s="622"/>
      <c r="H18" s="622"/>
      <c r="I18" s="622"/>
      <c r="J18" s="622"/>
      <c r="K18" s="622"/>
      <c r="L18" s="622"/>
      <c r="M18" s="458"/>
      <c r="N18" s="437" t="str">
        <f t="shared" si="0"/>
        <v/>
      </c>
      <c r="O18" s="438"/>
      <c r="P18" s="236"/>
      <c r="Q18" s="31"/>
      <c r="R18" s="31"/>
      <c r="S18" s="31"/>
      <c r="T18" s="31"/>
      <c r="U18" s="31"/>
      <c r="V18" s="31"/>
      <c r="IF18" s="447"/>
      <c r="IG18" s="447"/>
    </row>
    <row r="19" spans="1:241" s="35" customFormat="1" ht="24" customHeight="1">
      <c r="A19" s="148"/>
      <c r="B19" s="435"/>
      <c r="C19" s="435"/>
      <c r="D19" s="622"/>
      <c r="E19" s="622"/>
      <c r="F19" s="622"/>
      <c r="G19" s="622"/>
      <c r="H19" s="622"/>
      <c r="I19" s="622"/>
      <c r="J19" s="622"/>
      <c r="K19" s="622"/>
      <c r="L19" s="622"/>
      <c r="M19" s="458"/>
      <c r="N19" s="437" t="str">
        <f t="shared" si="0"/>
        <v/>
      </c>
      <c r="O19" s="438"/>
      <c r="P19" s="236"/>
      <c r="Q19" s="31"/>
      <c r="R19" s="31"/>
      <c r="S19" s="31"/>
      <c r="T19" s="31"/>
      <c r="U19" s="31"/>
      <c r="V19" s="31"/>
    </row>
    <row r="20" spans="1:241" s="35" customFormat="1" ht="24" customHeight="1">
      <c r="A20" s="148"/>
      <c r="B20" s="435"/>
      <c r="C20" s="435"/>
      <c r="D20" s="622"/>
      <c r="E20" s="622"/>
      <c r="F20" s="622"/>
      <c r="G20" s="622"/>
      <c r="H20" s="622"/>
      <c r="I20" s="622"/>
      <c r="J20" s="622"/>
      <c r="K20" s="622"/>
      <c r="L20" s="622"/>
      <c r="M20" s="458"/>
      <c r="N20" s="437" t="str">
        <f t="shared" si="0"/>
        <v/>
      </c>
      <c r="O20" s="438"/>
      <c r="P20" s="236"/>
      <c r="Q20" s="31"/>
      <c r="R20" s="31"/>
      <c r="S20" s="31"/>
      <c r="T20" s="31"/>
      <c r="U20" s="31"/>
      <c r="V20" s="31"/>
    </row>
    <row r="21" spans="1:241" s="35" customFormat="1" ht="24" customHeight="1">
      <c r="A21" s="148"/>
      <c r="B21" s="435"/>
      <c r="C21" s="435"/>
      <c r="D21" s="622"/>
      <c r="E21" s="622"/>
      <c r="F21" s="622"/>
      <c r="G21" s="622"/>
      <c r="H21" s="622"/>
      <c r="I21" s="622"/>
      <c r="J21" s="622"/>
      <c r="K21" s="622"/>
      <c r="L21" s="622"/>
      <c r="M21" s="458"/>
      <c r="N21" s="437" t="str">
        <f t="shared" si="0"/>
        <v/>
      </c>
      <c r="O21" s="438"/>
      <c r="P21" s="236"/>
      <c r="Q21" s="31"/>
      <c r="R21" s="31"/>
      <c r="S21" s="31"/>
      <c r="T21" s="31"/>
      <c r="U21" s="31"/>
      <c r="V21" s="31"/>
    </row>
    <row r="22" spans="1:241" s="35" customFormat="1" ht="24" customHeight="1">
      <c r="A22" s="148"/>
      <c r="B22" s="435"/>
      <c r="C22" s="435"/>
      <c r="D22" s="622"/>
      <c r="E22" s="622"/>
      <c r="F22" s="622"/>
      <c r="G22" s="622"/>
      <c r="H22" s="622"/>
      <c r="I22" s="622"/>
      <c r="J22" s="622"/>
      <c r="K22" s="622"/>
      <c r="L22" s="622"/>
      <c r="M22" s="458"/>
      <c r="N22" s="437" t="str">
        <f t="shared" si="0"/>
        <v/>
      </c>
      <c r="O22" s="438"/>
      <c r="P22" s="236"/>
      <c r="Q22" s="31"/>
      <c r="R22" s="31"/>
      <c r="S22" s="31"/>
      <c r="T22" s="31"/>
      <c r="U22" s="31"/>
      <c r="V22" s="31"/>
    </row>
    <row r="23" spans="1:241" s="35" customFormat="1" ht="24" customHeight="1">
      <c r="A23" s="148"/>
      <c r="B23" s="435"/>
      <c r="C23" s="435"/>
      <c r="D23" s="622"/>
      <c r="E23" s="622"/>
      <c r="F23" s="622"/>
      <c r="G23" s="622"/>
      <c r="H23" s="622"/>
      <c r="I23" s="622"/>
      <c r="J23" s="622"/>
      <c r="K23" s="622"/>
      <c r="L23" s="622"/>
      <c r="M23" s="458"/>
      <c r="N23" s="437" t="str">
        <f t="shared" si="0"/>
        <v/>
      </c>
      <c r="O23" s="438"/>
      <c r="P23" s="236"/>
      <c r="Q23" s="31"/>
      <c r="R23" s="31"/>
      <c r="S23" s="31"/>
      <c r="T23" s="31"/>
      <c r="U23" s="31"/>
      <c r="V23" s="31"/>
    </row>
    <row r="24" spans="1:241" s="35" customFormat="1" ht="24" customHeight="1">
      <c r="A24" s="148"/>
      <c r="B24" s="435"/>
      <c r="C24" s="435"/>
      <c r="D24" s="622"/>
      <c r="E24" s="622"/>
      <c r="F24" s="622"/>
      <c r="G24" s="622"/>
      <c r="H24" s="622"/>
      <c r="I24" s="622"/>
      <c r="J24" s="622"/>
      <c r="K24" s="622"/>
      <c r="L24" s="622"/>
      <c r="M24" s="458"/>
      <c r="N24" s="437" t="str">
        <f t="shared" si="0"/>
        <v/>
      </c>
      <c r="O24" s="438"/>
      <c r="P24" s="236"/>
      <c r="Q24" s="31"/>
      <c r="R24" s="31"/>
      <c r="S24" s="31"/>
      <c r="T24" s="31"/>
      <c r="U24" s="31"/>
      <c r="V24" s="31"/>
    </row>
    <row r="25" spans="1:241" s="35" customFormat="1" ht="24" customHeight="1">
      <c r="A25" s="148"/>
      <c r="B25" s="435"/>
      <c r="C25" s="435"/>
      <c r="D25" s="622"/>
      <c r="E25" s="622"/>
      <c r="F25" s="622"/>
      <c r="G25" s="622"/>
      <c r="H25" s="622"/>
      <c r="I25" s="622"/>
      <c r="J25" s="622"/>
      <c r="K25" s="622"/>
      <c r="L25" s="622"/>
      <c r="M25" s="458"/>
      <c r="N25" s="437" t="str">
        <f t="shared" si="0"/>
        <v/>
      </c>
      <c r="O25" s="438"/>
      <c r="P25" s="236"/>
      <c r="Q25" s="31"/>
      <c r="R25" s="31"/>
      <c r="S25" s="31"/>
      <c r="T25" s="31"/>
      <c r="U25" s="31"/>
      <c r="V25" s="31"/>
    </row>
    <row r="26" spans="1:241" s="35" customFormat="1" ht="24" customHeight="1">
      <c r="A26" s="148"/>
      <c r="B26" s="435"/>
      <c r="C26" s="435"/>
      <c r="D26" s="622"/>
      <c r="E26" s="622"/>
      <c r="F26" s="622"/>
      <c r="G26" s="622"/>
      <c r="H26" s="622"/>
      <c r="I26" s="622"/>
      <c r="J26" s="622"/>
      <c r="K26" s="622"/>
      <c r="L26" s="622"/>
      <c r="M26" s="458"/>
      <c r="N26" s="437" t="str">
        <f t="shared" si="0"/>
        <v/>
      </c>
      <c r="O26" s="438"/>
      <c r="P26" s="236"/>
      <c r="Q26" s="31"/>
      <c r="R26" s="31"/>
      <c r="S26" s="31"/>
      <c r="T26" s="31"/>
      <c r="U26" s="31"/>
      <c r="V26" s="31"/>
    </row>
    <row r="27" spans="1:241" s="35" customFormat="1" ht="24" customHeight="1">
      <c r="A27" s="148"/>
      <c r="B27" s="435"/>
      <c r="C27" s="435"/>
      <c r="D27" s="622"/>
      <c r="E27" s="622"/>
      <c r="F27" s="622"/>
      <c r="G27" s="622"/>
      <c r="H27" s="622"/>
      <c r="I27" s="622"/>
      <c r="J27" s="622"/>
      <c r="K27" s="622"/>
      <c r="L27" s="622"/>
      <c r="M27" s="458"/>
      <c r="N27" s="437" t="str">
        <f t="shared" si="0"/>
        <v/>
      </c>
      <c r="O27" s="438"/>
      <c r="P27" s="236"/>
      <c r="Q27" s="31"/>
      <c r="R27" s="31"/>
      <c r="S27" s="31"/>
      <c r="T27" s="31"/>
      <c r="U27" s="31"/>
      <c r="V27" s="31"/>
    </row>
    <row r="28" spans="1:241" s="35" customFormat="1" ht="24" customHeight="1">
      <c r="A28" s="148"/>
      <c r="B28" s="435"/>
      <c r="C28" s="435"/>
      <c r="D28" s="622"/>
      <c r="E28" s="622"/>
      <c r="F28" s="622"/>
      <c r="G28" s="622"/>
      <c r="H28" s="622"/>
      <c r="I28" s="622"/>
      <c r="J28" s="622"/>
      <c r="K28" s="622"/>
      <c r="L28" s="622"/>
      <c r="M28" s="458"/>
      <c r="N28" s="437" t="str">
        <f t="shared" si="0"/>
        <v/>
      </c>
      <c r="O28" s="438"/>
      <c r="P28" s="236"/>
      <c r="Q28" s="31"/>
      <c r="R28" s="31"/>
      <c r="S28" s="31"/>
      <c r="T28" s="31"/>
      <c r="U28" s="31"/>
      <c r="V28" s="31"/>
    </row>
    <row r="29" spans="1:241" s="35" customFormat="1" ht="24" customHeight="1">
      <c r="A29" s="148"/>
      <c r="B29" s="435"/>
      <c r="C29" s="435"/>
      <c r="D29" s="622"/>
      <c r="E29" s="622"/>
      <c r="F29" s="622"/>
      <c r="G29" s="622"/>
      <c r="H29" s="622"/>
      <c r="I29" s="622"/>
      <c r="J29" s="622"/>
      <c r="K29" s="622"/>
      <c r="L29" s="622"/>
      <c r="M29" s="458"/>
      <c r="N29" s="437" t="str">
        <f t="shared" si="0"/>
        <v/>
      </c>
      <c r="O29" s="438"/>
      <c r="P29" s="236"/>
      <c r="Q29" s="31"/>
      <c r="R29" s="31"/>
      <c r="S29" s="31"/>
      <c r="T29" s="31"/>
      <c r="U29" s="31"/>
      <c r="V29" s="31"/>
    </row>
    <row r="30" spans="1:241" s="35" customFormat="1" ht="24" customHeight="1">
      <c r="A30" s="148"/>
      <c r="B30" s="435"/>
      <c r="C30" s="435"/>
      <c r="D30" s="622"/>
      <c r="E30" s="622"/>
      <c r="F30" s="622"/>
      <c r="G30" s="622"/>
      <c r="H30" s="622"/>
      <c r="I30" s="622"/>
      <c r="J30" s="622"/>
      <c r="K30" s="622"/>
      <c r="L30" s="622"/>
      <c r="M30" s="458"/>
      <c r="N30" s="437" t="str">
        <f t="shared" si="0"/>
        <v/>
      </c>
      <c r="O30" s="438"/>
      <c r="P30" s="236"/>
      <c r="Q30" s="31"/>
      <c r="R30" s="31"/>
      <c r="S30" s="31"/>
      <c r="T30" s="31"/>
      <c r="U30" s="31"/>
      <c r="V30" s="31"/>
    </row>
    <row r="31" spans="1:241" s="35" customFormat="1" ht="24" customHeight="1">
      <c r="A31" s="148"/>
      <c r="B31" s="435"/>
      <c r="C31" s="435"/>
      <c r="D31" s="622"/>
      <c r="E31" s="622"/>
      <c r="F31" s="622"/>
      <c r="G31" s="622"/>
      <c r="H31" s="622"/>
      <c r="I31" s="622"/>
      <c r="J31" s="622"/>
      <c r="K31" s="622"/>
      <c r="L31" s="622"/>
      <c r="M31" s="458"/>
      <c r="N31" s="437" t="str">
        <f t="shared" si="0"/>
        <v/>
      </c>
      <c r="O31" s="438"/>
      <c r="P31" s="236"/>
      <c r="Q31" s="457" t="s">
        <v>119</v>
      </c>
      <c r="R31" s="31"/>
      <c r="S31" s="31"/>
      <c r="T31" s="31"/>
      <c r="U31" s="31"/>
      <c r="V31" s="31"/>
      <c r="IF31" s="36"/>
      <c r="IG31" s="447"/>
    </row>
    <row r="32" spans="1:241" s="35" customFormat="1" ht="24" customHeight="1">
      <c r="A32" s="148"/>
      <c r="B32" s="435"/>
      <c r="C32" s="435"/>
      <c r="D32" s="622"/>
      <c r="E32" s="622"/>
      <c r="F32" s="622"/>
      <c r="G32" s="622"/>
      <c r="H32" s="622"/>
      <c r="I32" s="622"/>
      <c r="J32" s="622"/>
      <c r="K32" s="622"/>
      <c r="L32" s="622"/>
      <c r="M32" s="458"/>
      <c r="N32" s="437" t="str">
        <f t="shared" si="0"/>
        <v/>
      </c>
      <c r="O32" s="438"/>
      <c r="P32" s="236"/>
      <c r="Q32" s="31"/>
      <c r="R32" s="31"/>
      <c r="S32" s="31"/>
      <c r="T32" s="31"/>
      <c r="U32" s="31"/>
      <c r="V32" s="31"/>
      <c r="IF32" s="36"/>
      <c r="IG32" s="447"/>
    </row>
    <row r="33" spans="1:241" s="35" customFormat="1" ht="24" customHeight="1">
      <c r="A33" s="148"/>
      <c r="B33" s="435"/>
      <c r="C33" s="435"/>
      <c r="D33" s="622"/>
      <c r="E33" s="622"/>
      <c r="F33" s="622"/>
      <c r="G33" s="622"/>
      <c r="H33" s="622"/>
      <c r="I33" s="622"/>
      <c r="J33" s="622"/>
      <c r="K33" s="622"/>
      <c r="L33" s="622"/>
      <c r="M33" s="458"/>
      <c r="N33" s="437" t="str">
        <f t="shared" si="0"/>
        <v/>
      </c>
      <c r="O33" s="438"/>
      <c r="P33" s="236"/>
      <c r="Q33" s="31"/>
      <c r="R33" s="31"/>
      <c r="S33" s="31"/>
      <c r="T33" s="31"/>
      <c r="U33" s="31"/>
      <c r="V33" s="31"/>
      <c r="IF33" s="447"/>
      <c r="IG33" s="447"/>
    </row>
    <row r="34" spans="1:241" s="35" customFormat="1" ht="24" customHeight="1">
      <c r="A34" s="148"/>
      <c r="B34" s="435"/>
      <c r="C34" s="435"/>
      <c r="D34" s="622"/>
      <c r="E34" s="622"/>
      <c r="F34" s="622"/>
      <c r="G34" s="622"/>
      <c r="H34" s="622"/>
      <c r="I34" s="622"/>
      <c r="J34" s="622"/>
      <c r="K34" s="622"/>
      <c r="L34" s="622"/>
      <c r="M34" s="458"/>
      <c r="N34" s="437" t="str">
        <f t="shared" si="0"/>
        <v/>
      </c>
      <c r="O34" s="438"/>
      <c r="P34" s="236"/>
      <c r="Q34" s="31"/>
      <c r="R34" s="31"/>
      <c r="S34" s="31"/>
      <c r="T34" s="31"/>
      <c r="U34" s="31"/>
      <c r="V34" s="31"/>
      <c r="IF34" s="36"/>
      <c r="IG34" s="447"/>
    </row>
    <row r="35" spans="1:241" s="35" customFormat="1" ht="24" customHeight="1">
      <c r="A35" s="148"/>
      <c r="B35" s="435"/>
      <c r="C35" s="435"/>
      <c r="D35" s="622"/>
      <c r="E35" s="622"/>
      <c r="F35" s="622"/>
      <c r="G35" s="622"/>
      <c r="H35" s="622"/>
      <c r="I35" s="622"/>
      <c r="J35" s="622"/>
      <c r="K35" s="622"/>
      <c r="L35" s="622"/>
      <c r="M35" s="458"/>
      <c r="N35" s="437" t="str">
        <f t="shared" si="0"/>
        <v/>
      </c>
      <c r="O35" s="438"/>
      <c r="P35" s="236"/>
      <c r="Q35" s="31"/>
      <c r="R35" s="31"/>
      <c r="S35" s="31"/>
      <c r="T35" s="31"/>
      <c r="U35" s="31"/>
      <c r="V35" s="31"/>
      <c r="IF35" s="447"/>
      <c r="IG35" s="447"/>
    </row>
    <row r="36" spans="1:241" s="35" customFormat="1" ht="24" customHeight="1">
      <c r="A36" s="148"/>
      <c r="B36" s="435"/>
      <c r="C36" s="435"/>
      <c r="D36" s="622"/>
      <c r="E36" s="622"/>
      <c r="F36" s="622"/>
      <c r="G36" s="622"/>
      <c r="H36" s="622"/>
      <c r="I36" s="622"/>
      <c r="J36" s="622"/>
      <c r="K36" s="622"/>
      <c r="L36" s="622"/>
      <c r="M36" s="458"/>
      <c r="N36" s="437" t="str">
        <f t="shared" si="0"/>
        <v/>
      </c>
      <c r="O36" s="438"/>
      <c r="P36" s="236"/>
      <c r="Q36" s="31"/>
      <c r="R36" s="31"/>
      <c r="S36" s="31"/>
      <c r="T36" s="31"/>
      <c r="U36" s="31"/>
      <c r="V36" s="31"/>
      <c r="IF36" s="447"/>
      <c r="IG36" s="447"/>
    </row>
    <row r="37" spans="1:241" s="35" customFormat="1" ht="24" customHeight="1">
      <c r="A37" s="148"/>
      <c r="B37" s="435"/>
      <c r="C37" s="435"/>
      <c r="D37" s="622"/>
      <c r="E37" s="622"/>
      <c r="F37" s="622"/>
      <c r="G37" s="622"/>
      <c r="H37" s="622"/>
      <c r="I37" s="622"/>
      <c r="J37" s="622"/>
      <c r="K37" s="622"/>
      <c r="L37" s="622"/>
      <c r="M37" s="458"/>
      <c r="N37" s="437" t="str">
        <f t="shared" si="0"/>
        <v/>
      </c>
      <c r="O37" s="438"/>
      <c r="P37" s="236"/>
      <c r="Q37" s="31"/>
      <c r="R37" s="31"/>
      <c r="S37" s="31"/>
      <c r="T37" s="31"/>
      <c r="U37" s="31"/>
      <c r="V37" s="31"/>
    </row>
    <row r="38" spans="1:241" s="35" customFormat="1" ht="24" customHeight="1">
      <c r="A38" s="148"/>
      <c r="B38" s="435"/>
      <c r="C38" s="435"/>
      <c r="D38" s="622"/>
      <c r="E38" s="622"/>
      <c r="F38" s="622"/>
      <c r="G38" s="622"/>
      <c r="H38" s="622"/>
      <c r="I38" s="622"/>
      <c r="J38" s="622"/>
      <c r="K38" s="622"/>
      <c r="L38" s="622"/>
      <c r="M38" s="458"/>
      <c r="N38" s="437" t="str">
        <f t="shared" si="0"/>
        <v/>
      </c>
      <c r="O38" s="438"/>
      <c r="P38" s="236"/>
      <c r="Q38" s="31"/>
      <c r="R38" s="31"/>
      <c r="S38" s="31"/>
      <c r="T38" s="31"/>
      <c r="U38" s="31"/>
      <c r="V38" s="31"/>
    </row>
    <row r="39" spans="1:241" s="35" customFormat="1" ht="24" customHeight="1">
      <c r="A39" s="148"/>
      <c r="B39" s="435"/>
      <c r="C39" s="435"/>
      <c r="D39" s="622"/>
      <c r="E39" s="622"/>
      <c r="F39" s="622"/>
      <c r="G39" s="622"/>
      <c r="H39" s="622"/>
      <c r="I39" s="622"/>
      <c r="J39" s="622"/>
      <c r="K39" s="622"/>
      <c r="L39" s="622"/>
      <c r="M39" s="458"/>
      <c r="N39" s="437" t="str">
        <f t="shared" si="0"/>
        <v/>
      </c>
      <c r="O39" s="438"/>
      <c r="P39" s="236"/>
      <c r="Q39" s="31"/>
      <c r="R39" s="31"/>
      <c r="S39" s="31"/>
      <c r="T39" s="31"/>
      <c r="U39" s="31"/>
      <c r="V39" s="31"/>
    </row>
    <row r="40" spans="1:241" s="35" customFormat="1" ht="24" customHeight="1">
      <c r="A40" s="148"/>
      <c r="B40" s="435"/>
      <c r="C40" s="435"/>
      <c r="D40" s="646"/>
      <c r="E40" s="622"/>
      <c r="F40" s="622"/>
      <c r="G40" s="622"/>
      <c r="H40" s="622"/>
      <c r="I40" s="622"/>
      <c r="J40" s="622"/>
      <c r="K40" s="622"/>
      <c r="L40" s="622"/>
      <c r="M40" s="458"/>
      <c r="N40" s="437" t="str">
        <f t="shared" si="0"/>
        <v/>
      </c>
      <c r="O40" s="438"/>
      <c r="P40" s="236"/>
      <c r="Q40" s="31"/>
      <c r="R40" s="31"/>
      <c r="S40" s="31"/>
      <c r="T40" s="31"/>
      <c r="U40" s="31"/>
      <c r="V40" s="31"/>
    </row>
    <row r="41" spans="1:241" s="35" customFormat="1" ht="24" customHeight="1">
      <c r="A41" s="148"/>
      <c r="B41" s="435"/>
      <c r="C41" s="435"/>
      <c r="D41" s="622"/>
      <c r="E41" s="622"/>
      <c r="F41" s="622"/>
      <c r="G41" s="622"/>
      <c r="H41" s="622"/>
      <c r="I41" s="622"/>
      <c r="J41" s="622"/>
      <c r="K41" s="622"/>
      <c r="L41" s="622"/>
      <c r="M41" s="458"/>
      <c r="N41" s="437" t="str">
        <f t="shared" si="0"/>
        <v/>
      </c>
      <c r="O41" s="438"/>
      <c r="P41" s="236"/>
      <c r="Q41" s="31"/>
      <c r="R41" s="31"/>
      <c r="S41" s="31"/>
      <c r="T41" s="31"/>
      <c r="U41" s="31"/>
      <c r="V41" s="31"/>
    </row>
    <row r="42" spans="1:241" s="35" customFormat="1" ht="24" customHeight="1">
      <c r="A42" s="148"/>
      <c r="B42" s="435"/>
      <c r="C42" s="435"/>
      <c r="D42" s="622"/>
      <c r="E42" s="622"/>
      <c r="F42" s="622"/>
      <c r="G42" s="622"/>
      <c r="H42" s="622"/>
      <c r="I42" s="622"/>
      <c r="J42" s="622"/>
      <c r="K42" s="622"/>
      <c r="L42" s="622"/>
      <c r="M42" s="458"/>
      <c r="N42" s="437" t="str">
        <f t="shared" si="0"/>
        <v/>
      </c>
      <c r="O42" s="438"/>
      <c r="P42" s="236"/>
      <c r="Q42" s="31"/>
      <c r="R42" s="31"/>
      <c r="S42" s="31"/>
      <c r="T42" s="31"/>
      <c r="U42" s="31"/>
      <c r="V42" s="31"/>
    </row>
    <row r="43" spans="1:241" s="35" customFormat="1" ht="24" customHeight="1">
      <c r="A43" s="148"/>
      <c r="B43" s="435"/>
      <c r="C43" s="435"/>
      <c r="D43" s="622"/>
      <c r="E43" s="622"/>
      <c r="F43" s="622"/>
      <c r="G43" s="622"/>
      <c r="H43" s="622"/>
      <c r="I43" s="622"/>
      <c r="J43" s="622"/>
      <c r="K43" s="622"/>
      <c r="L43" s="622"/>
      <c r="M43" s="458"/>
      <c r="N43" s="437" t="str">
        <f t="shared" si="0"/>
        <v/>
      </c>
      <c r="O43" s="438"/>
      <c r="P43" s="236"/>
      <c r="Q43" s="31"/>
      <c r="R43" s="31"/>
      <c r="S43" s="31"/>
      <c r="T43" s="31"/>
      <c r="U43" s="31"/>
      <c r="V43" s="31"/>
    </row>
    <row r="44" spans="1:241" s="35" customFormat="1" ht="24" customHeight="1">
      <c r="A44" s="148"/>
      <c r="B44" s="435"/>
      <c r="C44" s="435"/>
      <c r="D44" s="622"/>
      <c r="E44" s="622"/>
      <c r="F44" s="622"/>
      <c r="G44" s="622"/>
      <c r="H44" s="622"/>
      <c r="I44" s="622"/>
      <c r="J44" s="622"/>
      <c r="K44" s="622"/>
      <c r="L44" s="622"/>
      <c r="M44" s="458"/>
      <c r="N44" s="437" t="str">
        <f t="shared" si="0"/>
        <v/>
      </c>
      <c r="O44" s="438"/>
      <c r="P44" s="236"/>
      <c r="Q44" s="31"/>
      <c r="R44" s="31"/>
      <c r="S44" s="31"/>
      <c r="T44" s="31"/>
      <c r="U44" s="31"/>
      <c r="V44" s="31"/>
    </row>
    <row r="45" spans="1:241" s="35" customFormat="1" ht="24" customHeight="1">
      <c r="A45" s="148"/>
      <c r="B45" s="435"/>
      <c r="C45" s="435"/>
      <c r="D45" s="622"/>
      <c r="E45" s="622"/>
      <c r="F45" s="622"/>
      <c r="G45" s="622"/>
      <c r="H45" s="622"/>
      <c r="I45" s="622"/>
      <c r="J45" s="622"/>
      <c r="K45" s="622"/>
      <c r="L45" s="622"/>
      <c r="M45" s="458"/>
      <c r="N45" s="437" t="str">
        <f t="shared" si="0"/>
        <v/>
      </c>
      <c r="O45" s="438"/>
      <c r="P45" s="236"/>
      <c r="Q45" s="31"/>
      <c r="R45" s="31"/>
      <c r="S45" s="31"/>
      <c r="T45" s="31"/>
      <c r="U45" s="31"/>
      <c r="V45" s="31"/>
    </row>
    <row r="46" spans="1:241" s="35" customFormat="1" ht="24" customHeight="1">
      <c r="A46" s="148"/>
      <c r="B46" s="435"/>
      <c r="C46" s="435"/>
      <c r="D46" s="622"/>
      <c r="E46" s="622"/>
      <c r="F46" s="622"/>
      <c r="G46" s="622"/>
      <c r="H46" s="622"/>
      <c r="I46" s="622"/>
      <c r="J46" s="622"/>
      <c r="K46" s="622"/>
      <c r="L46" s="622"/>
      <c r="M46" s="458"/>
      <c r="N46" s="437" t="str">
        <f t="shared" si="0"/>
        <v/>
      </c>
      <c r="O46" s="438"/>
      <c r="P46" s="236"/>
      <c r="Q46" s="31"/>
      <c r="R46" s="31"/>
      <c r="S46" s="31"/>
      <c r="T46" s="31"/>
      <c r="U46" s="31"/>
      <c r="V46" s="31"/>
    </row>
    <row r="47" spans="1:241" s="35" customFormat="1" ht="24" customHeight="1">
      <c r="A47" s="148"/>
      <c r="B47" s="435"/>
      <c r="C47" s="435"/>
      <c r="D47" s="622"/>
      <c r="E47" s="622"/>
      <c r="F47" s="622"/>
      <c r="G47" s="622"/>
      <c r="H47" s="622"/>
      <c r="I47" s="622"/>
      <c r="J47" s="622"/>
      <c r="K47" s="622"/>
      <c r="L47" s="622"/>
      <c r="M47" s="458"/>
      <c r="N47" s="437" t="str">
        <f t="shared" si="0"/>
        <v/>
      </c>
      <c r="O47" s="438"/>
      <c r="P47" s="236"/>
      <c r="Q47" s="31"/>
      <c r="R47" s="31"/>
      <c r="S47" s="31"/>
      <c r="T47" s="31"/>
      <c r="U47" s="31"/>
      <c r="V47" s="31"/>
    </row>
    <row r="48" spans="1:241" s="35" customFormat="1">
      <c r="A48" s="148"/>
      <c r="B48" s="435"/>
      <c r="C48" s="435"/>
      <c r="D48" s="622"/>
      <c r="E48" s="622"/>
      <c r="F48" s="622"/>
      <c r="G48" s="622"/>
      <c r="H48" s="622"/>
      <c r="I48" s="622"/>
      <c r="J48" s="622"/>
      <c r="K48" s="622"/>
      <c r="L48" s="622"/>
      <c r="M48" s="458"/>
      <c r="N48" s="437" t="str">
        <f t="shared" si="0"/>
        <v/>
      </c>
      <c r="O48" s="438"/>
      <c r="P48" s="236"/>
      <c r="Q48" s="31"/>
      <c r="R48" s="31"/>
      <c r="S48" s="31"/>
      <c r="T48" s="31"/>
      <c r="U48" s="31"/>
      <c r="V48" s="31"/>
    </row>
    <row r="49" spans="1:22" s="35" customFormat="1">
      <c r="A49" s="148"/>
      <c r="B49" s="435"/>
      <c r="C49" s="435"/>
      <c r="D49" s="622"/>
      <c r="E49" s="622"/>
      <c r="F49" s="622"/>
      <c r="G49" s="622"/>
      <c r="H49" s="622"/>
      <c r="I49" s="622"/>
      <c r="J49" s="622"/>
      <c r="K49" s="622"/>
      <c r="L49" s="622"/>
      <c r="M49" s="458"/>
      <c r="N49" s="437" t="str">
        <f t="shared" si="0"/>
        <v/>
      </c>
      <c r="O49" s="438"/>
      <c r="P49" s="236"/>
      <c r="Q49" s="31"/>
      <c r="R49" s="31"/>
      <c r="S49" s="31"/>
      <c r="T49" s="31"/>
      <c r="U49" s="31"/>
      <c r="V49" s="31"/>
    </row>
    <row r="50" spans="1:22" s="35" customFormat="1">
      <c r="A50" s="148"/>
      <c r="B50" s="435"/>
      <c r="C50" s="435"/>
      <c r="D50" s="622"/>
      <c r="E50" s="622"/>
      <c r="F50" s="622"/>
      <c r="G50" s="622"/>
      <c r="H50" s="622"/>
      <c r="I50" s="622"/>
      <c r="J50" s="622"/>
      <c r="K50" s="622"/>
      <c r="L50" s="622"/>
      <c r="M50" s="458"/>
      <c r="N50" s="437" t="str">
        <f t="shared" si="0"/>
        <v/>
      </c>
      <c r="O50" s="438"/>
      <c r="P50" s="236"/>
      <c r="Q50" s="31"/>
      <c r="R50" s="31"/>
      <c r="S50" s="31"/>
      <c r="T50" s="31"/>
      <c r="U50" s="31"/>
      <c r="V50" s="31"/>
    </row>
    <row r="51" spans="1:22" s="35" customFormat="1">
      <c r="A51" s="148"/>
      <c r="B51" s="435"/>
      <c r="C51" s="435"/>
      <c r="D51" s="622"/>
      <c r="E51" s="622"/>
      <c r="F51" s="622"/>
      <c r="G51" s="622"/>
      <c r="H51" s="622"/>
      <c r="I51" s="622"/>
      <c r="J51" s="622"/>
      <c r="K51" s="622"/>
      <c r="L51" s="622"/>
      <c r="M51" s="458"/>
      <c r="N51" s="437" t="str">
        <f t="shared" si="0"/>
        <v/>
      </c>
      <c r="O51" s="438"/>
      <c r="P51" s="236"/>
      <c r="Q51" s="31"/>
      <c r="R51" s="31"/>
      <c r="S51" s="31"/>
      <c r="T51" s="31"/>
      <c r="U51" s="31"/>
      <c r="V51" s="31"/>
    </row>
    <row r="52" spans="1:22" s="35" customFormat="1">
      <c r="A52" s="148"/>
      <c r="B52" s="435"/>
      <c r="C52" s="435"/>
      <c r="D52" s="622"/>
      <c r="E52" s="622"/>
      <c r="F52" s="622"/>
      <c r="G52" s="622"/>
      <c r="H52" s="622"/>
      <c r="I52" s="622"/>
      <c r="J52" s="622"/>
      <c r="K52" s="622"/>
      <c r="L52" s="622"/>
      <c r="M52" s="458"/>
      <c r="N52" s="437" t="str">
        <f t="shared" si="0"/>
        <v/>
      </c>
      <c r="O52" s="438"/>
      <c r="P52" s="236"/>
      <c r="Q52" s="31"/>
      <c r="R52" s="31"/>
      <c r="S52" s="31"/>
      <c r="T52" s="31"/>
      <c r="U52" s="31"/>
      <c r="V52" s="31"/>
    </row>
    <row r="53" spans="1:22" s="35" customFormat="1">
      <c r="A53" s="148"/>
      <c r="B53" s="435"/>
      <c r="C53" s="435"/>
      <c r="D53" s="622"/>
      <c r="E53" s="622"/>
      <c r="F53" s="622"/>
      <c r="G53" s="622"/>
      <c r="H53" s="622"/>
      <c r="I53" s="622"/>
      <c r="J53" s="622"/>
      <c r="K53" s="622"/>
      <c r="L53" s="622"/>
      <c r="M53" s="458"/>
      <c r="N53" s="437" t="str">
        <f t="shared" si="0"/>
        <v/>
      </c>
      <c r="O53" s="438"/>
      <c r="P53" s="236"/>
      <c r="Q53" s="31"/>
      <c r="R53" s="31"/>
      <c r="S53" s="31"/>
      <c r="T53" s="31"/>
      <c r="U53" s="31"/>
      <c r="V53" s="31"/>
    </row>
    <row r="54" spans="1:22" s="454" customFormat="1">
      <c r="A54" s="257"/>
      <c r="B54" s="731" t="str">
        <f>'PER DIEM'!B55</f>
        <v>FAPESP,  OCTOBER 2013</v>
      </c>
      <c r="C54" s="18"/>
      <c r="D54" s="18"/>
      <c r="E54" s="1"/>
      <c r="F54" s="1"/>
      <c r="G54" s="1"/>
      <c r="H54" s="1"/>
      <c r="I54" s="1"/>
      <c r="J54" s="1"/>
      <c r="K54" s="18"/>
      <c r="L54" s="18"/>
      <c r="M54" s="18"/>
      <c r="N54" s="181"/>
      <c r="O54" s="1"/>
      <c r="P54" s="267"/>
      <c r="Q54" s="453"/>
      <c r="R54" s="453"/>
      <c r="S54" s="453"/>
      <c r="T54" s="453"/>
      <c r="U54" s="453"/>
      <c r="V54" s="453"/>
    </row>
    <row r="55" spans="1:22" s="34" customFormat="1">
      <c r="A55" s="263"/>
      <c r="B55" s="444" t="str">
        <f>'[1]PER DIEM'!B57</f>
        <v xml:space="preserve"> * Exclusive use by FAPESP.</v>
      </c>
      <c r="C55" s="3"/>
      <c r="D55" s="3"/>
      <c r="E55" s="216"/>
      <c r="F55" s="216"/>
      <c r="G55" s="216"/>
      <c r="H55" s="216"/>
      <c r="I55" s="216"/>
      <c r="J55" s="216"/>
      <c r="K55" s="3"/>
      <c r="L55" s="3"/>
      <c r="M55" s="3"/>
      <c r="N55" s="459"/>
      <c r="O55" s="459">
        <v>1</v>
      </c>
      <c r="P55" s="433"/>
      <c r="Q55" s="443"/>
      <c r="R55" s="443"/>
      <c r="S55" s="443"/>
      <c r="T55" s="443"/>
      <c r="U55" s="443"/>
      <c r="V55" s="443"/>
    </row>
    <row r="56" spans="1:22" s="35" customFormat="1">
      <c r="A56" s="257"/>
      <c r="B56" s="48"/>
      <c r="C56" s="48"/>
      <c r="D56" s="48"/>
      <c r="E56" s="42"/>
      <c r="F56" s="42"/>
      <c r="G56" s="42"/>
      <c r="H56" s="42"/>
      <c r="I56" s="42"/>
      <c r="J56" s="48"/>
      <c r="K56" s="42"/>
      <c r="L56" s="42"/>
      <c r="M56" s="42"/>
      <c r="N56" s="42"/>
      <c r="O56" s="42"/>
      <c r="P56" s="266"/>
      <c r="Q56" s="31"/>
      <c r="R56" s="31"/>
      <c r="S56" s="31"/>
      <c r="T56" s="31"/>
      <c r="U56" s="31"/>
      <c r="V56" s="31"/>
    </row>
    <row r="57" spans="1:22" s="42" customFormat="1">
      <c r="A57" s="422"/>
      <c r="B57" s="48"/>
      <c r="C57" s="48"/>
      <c r="D57" s="48"/>
      <c r="J57" s="48"/>
      <c r="P57" s="422"/>
    </row>
    <row r="58" spans="1:22" s="42" customFormat="1">
      <c r="A58" s="422"/>
      <c r="B58" s="48"/>
      <c r="C58" s="48"/>
      <c r="D58" s="48"/>
      <c r="J58" s="48"/>
      <c r="P58" s="422"/>
    </row>
    <row r="59" spans="1:22" s="42" customFormat="1">
      <c r="A59" s="422"/>
      <c r="B59" s="48"/>
      <c r="C59" s="48"/>
      <c r="D59" s="48"/>
      <c r="J59" s="48"/>
      <c r="P59" s="422"/>
    </row>
    <row r="60" spans="1:22" s="42" customFormat="1">
      <c r="A60" s="422"/>
      <c r="B60" s="48"/>
      <c r="C60" s="48"/>
      <c r="D60" s="48"/>
      <c r="J60" s="48"/>
      <c r="P60" s="422"/>
    </row>
    <row r="61" spans="1:22" s="42" customFormat="1">
      <c r="A61" s="422"/>
      <c r="B61" s="48"/>
      <c r="C61" s="48"/>
      <c r="D61" s="48"/>
      <c r="J61" s="48"/>
      <c r="P61" s="422"/>
    </row>
    <row r="62" spans="1:22" s="42" customFormat="1">
      <c r="A62" s="422"/>
      <c r="B62" s="48"/>
      <c r="C62" s="48"/>
      <c r="D62" s="48"/>
      <c r="J62" s="48"/>
      <c r="P62" s="422"/>
    </row>
    <row r="63" spans="1:22" s="42" customFormat="1">
      <c r="A63" s="422"/>
      <c r="B63" s="48"/>
      <c r="C63" s="48"/>
      <c r="D63" s="48"/>
      <c r="J63" s="48"/>
      <c r="P63" s="422"/>
    </row>
    <row r="64" spans="1:22" s="42" customFormat="1">
      <c r="A64" s="422"/>
      <c r="B64" s="48"/>
      <c r="C64" s="48"/>
      <c r="D64" s="48"/>
      <c r="J64" s="48"/>
      <c r="P64" s="422"/>
    </row>
    <row r="65" spans="1:16" s="42" customFormat="1">
      <c r="A65" s="422"/>
      <c r="B65" s="48"/>
      <c r="C65" s="48"/>
      <c r="D65" s="48"/>
      <c r="J65" s="48"/>
      <c r="P65" s="422"/>
    </row>
    <row r="66" spans="1:16" s="42" customFormat="1">
      <c r="A66" s="422"/>
      <c r="B66" s="48"/>
      <c r="C66" s="48"/>
      <c r="D66" s="48"/>
      <c r="J66" s="48"/>
      <c r="P66" s="422"/>
    </row>
    <row r="67" spans="1:16" s="42" customFormat="1">
      <c r="A67" s="422"/>
      <c r="B67" s="48"/>
      <c r="C67" s="48"/>
      <c r="D67" s="48"/>
      <c r="J67" s="48"/>
      <c r="P67" s="422"/>
    </row>
    <row r="68" spans="1:16" s="42" customFormat="1">
      <c r="A68" s="422"/>
      <c r="B68" s="48"/>
      <c r="C68" s="48"/>
      <c r="D68" s="48"/>
      <c r="J68" s="48"/>
      <c r="P68" s="422"/>
    </row>
    <row r="69" spans="1:16" s="42" customFormat="1">
      <c r="A69" s="422"/>
      <c r="B69" s="48"/>
      <c r="C69" s="48"/>
      <c r="D69" s="48"/>
      <c r="J69" s="48"/>
      <c r="P69" s="422"/>
    </row>
    <row r="70" spans="1:16" s="42" customFormat="1">
      <c r="A70" s="422"/>
      <c r="B70" s="48"/>
      <c r="C70" s="48"/>
      <c r="D70" s="48"/>
      <c r="J70" s="48"/>
      <c r="P70" s="422"/>
    </row>
    <row r="71" spans="1:16" s="42" customFormat="1">
      <c r="A71" s="422"/>
      <c r="B71" s="48"/>
      <c r="C71" s="48"/>
      <c r="D71" s="48"/>
      <c r="J71" s="48"/>
      <c r="P71" s="422"/>
    </row>
    <row r="72" spans="1:16" s="42" customFormat="1">
      <c r="A72" s="422"/>
      <c r="B72" s="48"/>
      <c r="C72" s="48"/>
      <c r="D72" s="48"/>
      <c r="J72" s="48"/>
      <c r="P72" s="422"/>
    </row>
    <row r="73" spans="1:16" s="42" customFormat="1">
      <c r="A73" s="422"/>
      <c r="B73" s="48"/>
      <c r="C73" s="48"/>
      <c r="D73" s="48"/>
      <c r="J73" s="48"/>
      <c r="P73" s="422"/>
    </row>
    <row r="74" spans="1:16" s="42" customFormat="1">
      <c r="A74" s="422"/>
      <c r="B74" s="48"/>
      <c r="C74" s="48"/>
      <c r="D74" s="48"/>
      <c r="J74" s="48"/>
      <c r="P74" s="422"/>
    </row>
    <row r="75" spans="1:16" s="42" customFormat="1">
      <c r="A75" s="422"/>
      <c r="B75" s="48"/>
      <c r="C75" s="48"/>
      <c r="D75" s="48"/>
      <c r="J75" s="48"/>
      <c r="P75" s="422"/>
    </row>
    <row r="76" spans="1:16" s="42" customFormat="1">
      <c r="A76" s="422"/>
      <c r="B76" s="48"/>
      <c r="C76" s="48"/>
      <c r="D76" s="48"/>
      <c r="J76" s="48"/>
      <c r="P76" s="422"/>
    </row>
    <row r="77" spans="1:16" s="42" customFormat="1">
      <c r="A77" s="422"/>
      <c r="B77" s="48"/>
      <c r="C77" s="48"/>
      <c r="D77" s="48"/>
      <c r="J77" s="48"/>
      <c r="P77" s="422"/>
    </row>
    <row r="78" spans="1:16" s="42" customFormat="1">
      <c r="A78" s="422"/>
      <c r="B78" s="48"/>
      <c r="C78" s="48"/>
      <c r="D78" s="48"/>
      <c r="J78" s="48"/>
      <c r="P78" s="422"/>
    </row>
    <row r="79" spans="1:16" s="42" customFormat="1">
      <c r="A79" s="422"/>
      <c r="B79" s="48"/>
      <c r="C79" s="48"/>
      <c r="D79" s="48"/>
      <c r="J79" s="48"/>
      <c r="P79" s="422"/>
    </row>
    <row r="80" spans="1:16" s="42" customFormat="1">
      <c r="A80" s="422"/>
      <c r="B80" s="48"/>
      <c r="C80" s="48"/>
      <c r="D80" s="48"/>
      <c r="J80" s="48"/>
      <c r="P80" s="422"/>
    </row>
    <row r="81" spans="1:16" s="42" customFormat="1">
      <c r="A81" s="422"/>
      <c r="B81" s="48"/>
      <c r="C81" s="48"/>
      <c r="D81" s="48"/>
      <c r="J81" s="48"/>
      <c r="P81" s="422"/>
    </row>
    <row r="82" spans="1:16" s="42" customFormat="1">
      <c r="A82" s="422"/>
      <c r="B82" s="48"/>
      <c r="C82" s="48"/>
      <c r="D82" s="48"/>
      <c r="J82" s="48"/>
      <c r="P82" s="422"/>
    </row>
    <row r="83" spans="1:16" s="42" customFormat="1">
      <c r="A83" s="422"/>
      <c r="B83" s="48"/>
      <c r="C83" s="48"/>
      <c r="D83" s="48"/>
      <c r="J83" s="48"/>
      <c r="P83" s="422"/>
    </row>
    <row r="84" spans="1:16" s="42" customFormat="1">
      <c r="A84" s="422"/>
      <c r="B84" s="48"/>
      <c r="C84" s="48"/>
      <c r="D84" s="48"/>
      <c r="J84" s="48"/>
      <c r="P84" s="422"/>
    </row>
    <row r="85" spans="1:16" s="42" customFormat="1">
      <c r="A85" s="422"/>
      <c r="B85" s="48"/>
      <c r="C85" s="48"/>
      <c r="D85" s="48"/>
      <c r="J85" s="48"/>
      <c r="P85" s="422"/>
    </row>
    <row r="86" spans="1:16" s="42" customFormat="1">
      <c r="A86" s="422"/>
      <c r="B86" s="48"/>
      <c r="C86" s="48"/>
      <c r="D86" s="48"/>
      <c r="J86" s="48"/>
      <c r="P86" s="422"/>
    </row>
    <row r="87" spans="1:16" s="42" customFormat="1">
      <c r="A87" s="422"/>
      <c r="B87" s="48"/>
      <c r="C87" s="48"/>
      <c r="D87" s="48"/>
      <c r="J87" s="48"/>
      <c r="P87" s="422"/>
    </row>
    <row r="88" spans="1:16" s="42" customFormat="1">
      <c r="A88" s="422"/>
      <c r="B88" s="48"/>
      <c r="C88" s="48"/>
      <c r="D88" s="48"/>
      <c r="J88" s="48"/>
      <c r="P88" s="422"/>
    </row>
    <row r="89" spans="1:16" s="42" customFormat="1">
      <c r="A89" s="422"/>
      <c r="B89" s="48"/>
      <c r="C89" s="48"/>
      <c r="D89" s="48"/>
      <c r="J89" s="48"/>
      <c r="P89" s="422"/>
    </row>
    <row r="90" spans="1:16" s="42" customFormat="1">
      <c r="A90" s="422"/>
      <c r="B90" s="48"/>
      <c r="C90" s="48"/>
      <c r="D90" s="48"/>
      <c r="J90" s="48"/>
      <c r="P90" s="422"/>
    </row>
    <row r="91" spans="1:16" s="42" customFormat="1">
      <c r="A91" s="422"/>
      <c r="B91" s="48"/>
      <c r="C91" s="48"/>
      <c r="D91" s="48"/>
      <c r="J91" s="48"/>
      <c r="P91" s="422"/>
    </row>
    <row r="92" spans="1:16" s="42" customFormat="1">
      <c r="A92" s="422"/>
      <c r="B92" s="48"/>
      <c r="C92" s="48"/>
      <c r="D92" s="48"/>
      <c r="J92" s="48"/>
      <c r="P92" s="422"/>
    </row>
    <row r="93" spans="1:16" s="42" customFormat="1">
      <c r="A93" s="422"/>
      <c r="B93" s="48"/>
      <c r="C93" s="48"/>
      <c r="D93" s="48"/>
      <c r="J93" s="48"/>
      <c r="P93" s="422"/>
    </row>
    <row r="94" spans="1:16" s="42" customFormat="1">
      <c r="A94" s="422"/>
      <c r="B94" s="48"/>
      <c r="C94" s="48"/>
      <c r="D94" s="48"/>
      <c r="J94" s="48"/>
      <c r="P94" s="422"/>
    </row>
    <row r="95" spans="1:16" s="42" customFormat="1">
      <c r="A95" s="422"/>
      <c r="B95" s="48"/>
      <c r="C95" s="48"/>
      <c r="D95" s="48"/>
      <c r="J95" s="48"/>
      <c r="P95" s="422"/>
    </row>
    <row r="96" spans="1:16" s="42" customFormat="1">
      <c r="A96" s="422"/>
      <c r="B96" s="48"/>
      <c r="C96" s="48"/>
      <c r="D96" s="48"/>
      <c r="J96" s="48"/>
      <c r="P96" s="422"/>
    </row>
    <row r="97" spans="1:16" s="42" customFormat="1">
      <c r="A97" s="422"/>
      <c r="B97" s="48"/>
      <c r="C97" s="48"/>
      <c r="D97" s="48"/>
      <c r="J97" s="48"/>
      <c r="P97" s="422"/>
    </row>
    <row r="98" spans="1:16" s="42" customFormat="1">
      <c r="A98" s="422"/>
      <c r="B98" s="48"/>
      <c r="C98" s="48"/>
      <c r="D98" s="48"/>
      <c r="J98" s="48"/>
      <c r="P98" s="422"/>
    </row>
    <row r="99" spans="1:16" s="42" customFormat="1">
      <c r="A99" s="422"/>
      <c r="B99" s="48"/>
      <c r="C99" s="48"/>
      <c r="D99" s="48"/>
      <c r="J99" s="48"/>
      <c r="P99" s="422"/>
    </row>
    <row r="100" spans="1:16" s="42" customFormat="1">
      <c r="A100" s="422"/>
      <c r="B100" s="48"/>
      <c r="C100" s="48"/>
      <c r="D100" s="48"/>
      <c r="J100" s="48"/>
      <c r="P100" s="422"/>
    </row>
    <row r="101" spans="1:16" s="42" customFormat="1">
      <c r="A101" s="422"/>
      <c r="B101" s="48"/>
      <c r="C101" s="48"/>
      <c r="D101" s="48"/>
      <c r="J101" s="48"/>
      <c r="P101" s="422"/>
    </row>
    <row r="102" spans="1:16" s="42" customFormat="1">
      <c r="A102" s="422"/>
      <c r="B102" s="48"/>
      <c r="C102" s="48"/>
      <c r="D102" s="48"/>
      <c r="J102" s="48"/>
      <c r="P102" s="422"/>
    </row>
    <row r="103" spans="1:16" s="42" customFormat="1">
      <c r="A103" s="422"/>
      <c r="B103" s="48"/>
      <c r="C103" s="48"/>
      <c r="D103" s="48"/>
      <c r="J103" s="48"/>
      <c r="P103" s="422"/>
    </row>
    <row r="104" spans="1:16" s="42" customFormat="1">
      <c r="A104" s="422"/>
      <c r="B104" s="48"/>
      <c r="C104" s="48"/>
      <c r="D104" s="48"/>
      <c r="J104" s="48"/>
      <c r="P104" s="422"/>
    </row>
    <row r="105" spans="1:16" s="42" customFormat="1">
      <c r="A105" s="422"/>
      <c r="B105" s="48"/>
      <c r="C105" s="48"/>
      <c r="D105" s="48"/>
      <c r="J105" s="48"/>
      <c r="P105" s="422"/>
    </row>
    <row r="106" spans="1:16" s="42" customFormat="1">
      <c r="A106" s="422"/>
      <c r="B106" s="48"/>
      <c r="C106" s="48"/>
      <c r="D106" s="48"/>
      <c r="J106" s="48"/>
      <c r="P106" s="422"/>
    </row>
    <row r="107" spans="1:16" s="42" customFormat="1">
      <c r="A107" s="422"/>
      <c r="B107" s="48"/>
      <c r="C107" s="48"/>
      <c r="D107" s="48"/>
      <c r="J107" s="48"/>
      <c r="P107" s="422"/>
    </row>
    <row r="108" spans="1:16" s="42" customFormat="1">
      <c r="A108" s="422"/>
      <c r="B108" s="48"/>
      <c r="C108" s="48"/>
      <c r="D108" s="48"/>
      <c r="J108" s="48"/>
      <c r="P108" s="422"/>
    </row>
    <row r="109" spans="1:16" s="42" customFormat="1" ht="14.25">
      <c r="A109" s="422"/>
      <c r="B109" s="118" t="s">
        <v>19</v>
      </c>
      <c r="C109" s="48"/>
      <c r="D109" s="48"/>
      <c r="J109" s="48"/>
      <c r="P109" s="422"/>
    </row>
    <row r="110" spans="1:16" s="42" customFormat="1" ht="18">
      <c r="A110" s="422"/>
      <c r="B110" s="118" t="s">
        <v>20</v>
      </c>
      <c r="C110" s="3"/>
      <c r="D110" s="3"/>
      <c r="E110" s="216"/>
      <c r="F110" s="216"/>
      <c r="G110" s="216"/>
      <c r="H110" s="216"/>
      <c r="I110" s="216"/>
      <c r="J110" s="3"/>
      <c r="K110" s="216"/>
      <c r="L110" s="216"/>
      <c r="M110" s="216"/>
      <c r="N110" s="216"/>
      <c r="O110" s="216"/>
      <c r="P110" s="422"/>
    </row>
    <row r="112" spans="1:16" s="99" customFormat="1" ht="15">
      <c r="A112" s="460"/>
      <c r="B112" s="87"/>
      <c r="C112" s="3"/>
      <c r="D112" s="3"/>
      <c r="E112" s="216"/>
      <c r="F112" s="216"/>
      <c r="G112" s="216"/>
      <c r="H112" s="216"/>
      <c r="I112" s="216"/>
      <c r="J112" s="3"/>
      <c r="K112" s="216"/>
      <c r="L112" s="216"/>
      <c r="M112" s="216"/>
      <c r="N112" s="216"/>
      <c r="O112" s="216"/>
      <c r="P112" s="460"/>
    </row>
    <row r="113" spans="1:16" s="99" customFormat="1">
      <c r="A113" s="460"/>
      <c r="B113" s="3"/>
      <c r="C113" s="3"/>
      <c r="D113" s="3"/>
      <c r="E113" s="216"/>
      <c r="F113" s="216"/>
      <c r="G113" s="216"/>
      <c r="H113" s="216"/>
      <c r="I113" s="216"/>
      <c r="J113" s="3"/>
      <c r="K113" s="216"/>
      <c r="L113" s="216"/>
      <c r="M113" s="216"/>
      <c r="N113" s="216"/>
      <c r="O113" s="216"/>
      <c r="P113" s="460"/>
    </row>
    <row r="114" spans="1:16" s="99" customFormat="1" ht="15">
      <c r="A114" s="460"/>
      <c r="B114" s="87"/>
      <c r="C114" s="446"/>
      <c r="D114" s="446"/>
      <c r="E114" s="446"/>
      <c r="F114" s="447"/>
      <c r="G114" s="447"/>
      <c r="H114" s="447"/>
      <c r="I114" s="447"/>
      <c r="J114" s="447"/>
      <c r="K114" s="447"/>
      <c r="L114" s="447"/>
      <c r="M114" s="446"/>
      <c r="N114" s="447"/>
      <c r="O114" s="457"/>
      <c r="P114" s="460"/>
    </row>
    <row r="115" spans="1:16" ht="14.25">
      <c r="B115" s="498" t="s">
        <v>138</v>
      </c>
      <c r="C115" s="498"/>
      <c r="D115" s="498"/>
      <c r="E115" s="498"/>
      <c r="F115" s="498"/>
      <c r="G115" s="498"/>
      <c r="H115" s="498"/>
      <c r="I115" s="498"/>
      <c r="J115" s="498"/>
      <c r="K115" s="498"/>
      <c r="L115" s="498"/>
      <c r="M115" s="498"/>
      <c r="N115" s="498"/>
      <c r="O115" s="498"/>
      <c r="P115" s="216"/>
    </row>
    <row r="116" spans="1:16" ht="14.25">
      <c r="B116" s="498" t="s">
        <v>139</v>
      </c>
      <c r="C116" s="498"/>
      <c r="D116" s="498"/>
      <c r="E116" s="498"/>
      <c r="F116" s="498"/>
      <c r="G116" s="498"/>
      <c r="H116" s="498"/>
      <c r="I116" s="498"/>
      <c r="J116" s="498"/>
      <c r="K116" s="498"/>
      <c r="L116" s="498"/>
      <c r="M116" s="498"/>
      <c r="N116" s="498"/>
      <c r="O116" s="498"/>
      <c r="P116" s="498"/>
    </row>
    <row r="117" spans="1:16" ht="14.25">
      <c r="B117" s="419"/>
      <c r="C117" s="419"/>
      <c r="D117" s="419"/>
      <c r="E117" s="419"/>
      <c r="F117" s="419"/>
      <c r="G117" s="419"/>
      <c r="H117" s="419"/>
      <c r="I117" s="419"/>
      <c r="J117" s="419"/>
      <c r="K117" s="419"/>
      <c r="L117" s="419"/>
      <c r="M117" s="419"/>
      <c r="N117" s="419"/>
      <c r="O117" s="419"/>
      <c r="P117" s="498"/>
    </row>
    <row r="118" spans="1:16" ht="14.25">
      <c r="B118" s="660" t="s">
        <v>7</v>
      </c>
      <c r="C118" s="661"/>
      <c r="D118" s="661"/>
      <c r="E118" s="661"/>
      <c r="F118" s="661"/>
      <c r="G118" s="661"/>
      <c r="H118" s="661"/>
      <c r="I118" s="661"/>
      <c r="J118" s="661"/>
      <c r="K118" s="661"/>
      <c r="L118" s="661"/>
      <c r="M118" s="661"/>
      <c r="N118" s="661"/>
      <c r="O118" s="662"/>
      <c r="P118" s="216"/>
    </row>
    <row r="119" spans="1:16" ht="14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448"/>
      <c r="M119" s="448"/>
      <c r="N119" s="448"/>
      <c r="O119" s="448"/>
      <c r="P119" s="419"/>
    </row>
    <row r="120" spans="1:16">
      <c r="B120" s="663" t="s">
        <v>140</v>
      </c>
      <c r="C120" s="663"/>
      <c r="D120" s="663"/>
      <c r="E120" s="663"/>
      <c r="F120" s="663"/>
      <c r="G120" s="663"/>
      <c r="H120" s="663"/>
      <c r="I120" s="663"/>
      <c r="J120" s="663"/>
      <c r="K120" s="663"/>
      <c r="L120" s="663"/>
      <c r="M120" s="663"/>
      <c r="N120" s="663"/>
      <c r="O120" s="663"/>
      <c r="P120" s="448"/>
    </row>
    <row r="121" spans="1:16">
      <c r="B121" s="663"/>
      <c r="C121" s="663"/>
      <c r="D121" s="663"/>
      <c r="E121" s="663"/>
      <c r="F121" s="663"/>
      <c r="G121" s="663"/>
      <c r="H121" s="663"/>
      <c r="I121" s="663"/>
      <c r="J121" s="663"/>
      <c r="K121" s="663"/>
      <c r="L121" s="663"/>
      <c r="M121" s="663"/>
      <c r="N121" s="663"/>
      <c r="O121" s="663"/>
      <c r="P121" s="421"/>
    </row>
    <row r="122" spans="1:16">
      <c r="B122" s="449"/>
      <c r="K122" s="3"/>
      <c r="P122" s="421"/>
    </row>
    <row r="123" spans="1:16">
      <c r="B123" s="449" t="s">
        <v>141</v>
      </c>
      <c r="K123" s="3"/>
      <c r="P123" s="216"/>
    </row>
    <row r="124" spans="1:16">
      <c r="B124" s="449" t="s">
        <v>142</v>
      </c>
      <c r="K124" s="3"/>
      <c r="P124" s="216"/>
    </row>
    <row r="125" spans="1:16">
      <c r="B125" s="449" t="s">
        <v>143</v>
      </c>
      <c r="K125" s="3"/>
      <c r="P125" s="216"/>
    </row>
    <row r="126" spans="1:16">
      <c r="B126" s="449" t="s">
        <v>144</v>
      </c>
      <c r="K126" s="3"/>
      <c r="P126" s="216"/>
    </row>
    <row r="127" spans="1:16">
      <c r="B127" s="449" t="s">
        <v>145</v>
      </c>
      <c r="K127" s="3"/>
      <c r="P127" s="216"/>
    </row>
    <row r="128" spans="1:16">
      <c r="B128" s="449" t="s">
        <v>146</v>
      </c>
      <c r="K128" s="3"/>
      <c r="P128" s="216"/>
    </row>
    <row r="129" spans="1:16">
      <c r="B129" s="216"/>
      <c r="C129" s="216"/>
      <c r="D129" s="216"/>
      <c r="J129" s="216"/>
      <c r="O129" s="6"/>
      <c r="P129" s="216"/>
    </row>
    <row r="130" spans="1:16">
      <c r="B130" s="94" t="s">
        <v>10</v>
      </c>
      <c r="C130" s="95"/>
      <c r="D130" s="95"/>
      <c r="E130" s="6"/>
      <c r="F130" s="6"/>
      <c r="G130" s="6"/>
      <c r="H130" s="6"/>
      <c r="I130" s="6"/>
      <c r="J130" s="95"/>
      <c r="K130" s="95"/>
      <c r="L130" s="6"/>
      <c r="M130" s="6"/>
      <c r="N130" s="6"/>
      <c r="O130" s="448"/>
      <c r="P130" s="6"/>
    </row>
    <row r="131" spans="1:16">
      <c r="B131" s="450" t="s">
        <v>147</v>
      </c>
      <c r="C131" s="35"/>
      <c r="D131" s="35"/>
      <c r="E131" s="448"/>
      <c r="F131" s="448"/>
      <c r="G131" s="448"/>
      <c r="H131" s="448"/>
      <c r="I131" s="448"/>
      <c r="J131" s="35"/>
      <c r="K131" s="35"/>
      <c r="L131" s="448"/>
      <c r="M131" s="448"/>
      <c r="N131" s="448"/>
      <c r="O131" s="448"/>
      <c r="P131" s="448"/>
    </row>
    <row r="132" spans="1:16">
      <c r="B132" s="450" t="s">
        <v>148</v>
      </c>
      <c r="C132" s="35"/>
      <c r="D132" s="35"/>
      <c r="E132" s="448"/>
      <c r="F132" s="448"/>
      <c r="G132" s="448"/>
      <c r="H132" s="448"/>
      <c r="I132" s="448"/>
      <c r="J132" s="35"/>
      <c r="K132" s="35"/>
      <c r="L132" s="448"/>
      <c r="M132" s="448"/>
      <c r="N132" s="448"/>
      <c r="O132" s="448"/>
      <c r="P132" s="448"/>
    </row>
    <row r="133" spans="1:16">
      <c r="B133" s="94" t="s">
        <v>149</v>
      </c>
      <c r="C133" s="482"/>
      <c r="D133" s="482"/>
      <c r="E133" s="482"/>
      <c r="F133" s="482"/>
      <c r="G133" s="482"/>
      <c r="H133" s="482"/>
      <c r="I133" s="482"/>
      <c r="J133" s="482"/>
      <c r="K133" s="482"/>
      <c r="L133" s="482"/>
      <c r="M133" s="482"/>
      <c r="N133" s="482"/>
      <c r="O133" s="482"/>
      <c r="P133" s="448"/>
    </row>
    <row r="134" spans="1:16">
      <c r="B134" s="16"/>
      <c r="C134" s="17"/>
      <c r="D134" s="18"/>
      <c r="E134" s="17"/>
      <c r="F134" s="19"/>
      <c r="G134" s="19"/>
      <c r="H134" s="19"/>
      <c r="I134" s="19"/>
      <c r="J134" s="19"/>
      <c r="K134" s="19"/>
      <c r="L134" s="19"/>
      <c r="M134" s="17"/>
      <c r="N134" s="19"/>
      <c r="O134" s="19"/>
      <c r="P134" s="482"/>
    </row>
    <row r="135" spans="1:16">
      <c r="B135" s="555" t="s">
        <v>0</v>
      </c>
      <c r="C135" s="555" t="s">
        <v>5</v>
      </c>
      <c r="D135" s="556" t="s">
        <v>6</v>
      </c>
      <c r="E135" s="557"/>
      <c r="F135" s="557"/>
      <c r="G135" s="557"/>
      <c r="H135" s="557"/>
      <c r="I135" s="557"/>
      <c r="J135" s="557"/>
      <c r="K135" s="557"/>
      <c r="L135" s="558"/>
      <c r="M135" s="555" t="s">
        <v>2</v>
      </c>
      <c r="N135" s="555" t="s">
        <v>3</v>
      </c>
      <c r="O135" s="555" t="s">
        <v>1</v>
      </c>
      <c r="P135" s="1"/>
    </row>
    <row r="136" spans="1:16" s="99" customFormat="1">
      <c r="A136" s="422"/>
      <c r="B136" s="567"/>
      <c r="C136" s="567"/>
      <c r="D136" s="574"/>
      <c r="E136" s="618"/>
      <c r="F136" s="618"/>
      <c r="G136" s="618"/>
      <c r="H136" s="618"/>
      <c r="I136" s="618"/>
      <c r="J136" s="618"/>
      <c r="K136" s="618"/>
      <c r="L136" s="575"/>
      <c r="M136" s="567"/>
      <c r="N136" s="567"/>
      <c r="O136" s="567"/>
      <c r="P136" s="151"/>
    </row>
    <row r="137" spans="1:16" s="99" customFormat="1" ht="18">
      <c r="A137" s="422"/>
      <c r="B137" s="199">
        <v>1</v>
      </c>
      <c r="C137" s="96">
        <v>1</v>
      </c>
      <c r="D137" s="649" t="s">
        <v>150</v>
      </c>
      <c r="E137" s="650"/>
      <c r="F137" s="650"/>
      <c r="G137" s="650"/>
      <c r="H137" s="650"/>
      <c r="I137" s="650"/>
      <c r="J137" s="650"/>
      <c r="K137" s="650"/>
      <c r="L137" s="651"/>
      <c r="M137" s="451">
        <v>4000</v>
      </c>
      <c r="N137" s="483">
        <f>M137*C137</f>
        <v>4000</v>
      </c>
      <c r="O137" s="484"/>
      <c r="P137" s="151"/>
    </row>
    <row r="138" spans="1:16" s="99" customFormat="1">
      <c r="A138" s="422"/>
      <c r="B138" s="199">
        <v>2</v>
      </c>
      <c r="C138" s="468">
        <v>30</v>
      </c>
      <c r="D138" s="652" t="s">
        <v>151</v>
      </c>
      <c r="E138" s="653"/>
      <c r="F138" s="653"/>
      <c r="G138" s="653"/>
      <c r="H138" s="653"/>
      <c r="I138" s="653"/>
      <c r="J138" s="653"/>
      <c r="K138" s="653"/>
      <c r="L138" s="654"/>
      <c r="M138" s="451">
        <v>240</v>
      </c>
      <c r="N138" s="483">
        <f>M138*C138</f>
        <v>7200</v>
      </c>
      <c r="O138" s="484"/>
      <c r="P138" s="151"/>
    </row>
    <row r="139" spans="1:16" s="99" customFormat="1">
      <c r="A139" s="422"/>
      <c r="B139" s="199">
        <v>3</v>
      </c>
      <c r="C139" s="468">
        <v>1</v>
      </c>
      <c r="D139" s="652" t="s">
        <v>152</v>
      </c>
      <c r="E139" s="653"/>
      <c r="F139" s="653"/>
      <c r="G139" s="653"/>
      <c r="H139" s="653"/>
      <c r="I139" s="653"/>
      <c r="J139" s="653"/>
      <c r="K139" s="653"/>
      <c r="L139" s="654"/>
      <c r="M139" s="451">
        <v>600</v>
      </c>
      <c r="N139" s="483">
        <f>M139*C139</f>
        <v>600</v>
      </c>
      <c r="O139" s="484"/>
      <c r="P139" s="151"/>
    </row>
    <row r="140" spans="1:16" s="99" customFormat="1">
      <c r="A140" s="422"/>
      <c r="B140" s="655"/>
      <c r="C140" s="656"/>
      <c r="D140" s="656"/>
      <c r="E140" s="485"/>
      <c r="F140" s="486"/>
      <c r="G140" s="486"/>
      <c r="H140" s="486"/>
      <c r="I140" s="486"/>
      <c r="J140" s="486"/>
      <c r="K140" s="486"/>
      <c r="L140" s="486"/>
      <c r="M140" s="420" t="s">
        <v>4</v>
      </c>
      <c r="N140" s="487">
        <f>SUM(N137:N139)</f>
        <v>11800</v>
      </c>
      <c r="O140" s="484"/>
      <c r="P140" s="151"/>
    </row>
    <row r="141" spans="1:16" s="99" customFormat="1" ht="14.25">
      <c r="A141" s="422"/>
      <c r="B141" s="488"/>
      <c r="C141" s="488"/>
      <c r="D141" s="488"/>
      <c r="E141" s="488"/>
      <c r="F141" s="488"/>
      <c r="G141" s="488"/>
      <c r="H141" s="488"/>
      <c r="I141" s="488"/>
      <c r="J141" s="488"/>
      <c r="K141" s="488"/>
      <c r="L141" s="488"/>
      <c r="M141" s="488"/>
      <c r="N141" s="488"/>
      <c r="O141" s="488"/>
      <c r="P141" s="151"/>
    </row>
    <row r="142" spans="1:16">
      <c r="B142" s="657" t="s">
        <v>153</v>
      </c>
      <c r="C142" s="658"/>
      <c r="D142" s="658"/>
      <c r="E142" s="658"/>
      <c r="F142" s="658"/>
      <c r="G142" s="658"/>
      <c r="H142" s="658"/>
      <c r="I142" s="658"/>
      <c r="J142" s="658"/>
      <c r="K142" s="658"/>
      <c r="L142" s="658"/>
      <c r="M142" s="658"/>
      <c r="N142" s="658"/>
      <c r="O142" s="659"/>
      <c r="P142" s="216"/>
    </row>
    <row r="143" spans="1:16">
      <c r="B143" s="155" t="str">
        <f>B55</f>
        <v xml:space="preserve"> * Exclusive use by FAPESP.</v>
      </c>
      <c r="K143" s="3"/>
      <c r="P143" s="489"/>
    </row>
    <row r="144" spans="1:16">
      <c r="B144" s="35"/>
      <c r="C144" s="446"/>
      <c r="D144" s="446"/>
      <c r="E144" s="446"/>
      <c r="F144" s="447"/>
      <c r="G144" s="447"/>
      <c r="H144" s="447"/>
      <c r="I144" s="447"/>
      <c r="J144" s="447"/>
      <c r="K144" s="447"/>
      <c r="L144" s="447"/>
      <c r="M144" s="446"/>
      <c r="N144" s="447"/>
      <c r="O144" s="457"/>
      <c r="P144" s="99"/>
    </row>
    <row r="145" spans="2:16">
      <c r="B145" s="35"/>
      <c r="C145" s="446"/>
      <c r="D145" s="446"/>
      <c r="E145" s="446"/>
      <c r="F145" s="447"/>
      <c r="G145" s="447"/>
      <c r="H145" s="447"/>
      <c r="I145" s="447"/>
      <c r="J145" s="447"/>
      <c r="K145" s="447"/>
      <c r="L145" s="447"/>
      <c r="M145" s="446"/>
      <c r="N145" s="447"/>
      <c r="O145" s="457"/>
      <c r="P145" s="216"/>
    </row>
    <row r="146" spans="2:16">
      <c r="B146" s="35"/>
      <c r="C146" s="446"/>
      <c r="D146" s="446"/>
      <c r="E146" s="446"/>
      <c r="F146" s="447"/>
      <c r="G146" s="447"/>
      <c r="H146" s="447"/>
      <c r="I146" s="447"/>
      <c r="J146" s="447"/>
      <c r="K146" s="447"/>
      <c r="L146" s="447"/>
      <c r="M146" s="446"/>
      <c r="N146" s="447"/>
      <c r="O146" s="457"/>
      <c r="P146" s="216"/>
    </row>
    <row r="147" spans="2:16">
      <c r="B147" s="35"/>
      <c r="C147" s="446"/>
      <c r="D147" s="446"/>
      <c r="E147" s="446"/>
      <c r="F147" s="447"/>
      <c r="G147" s="447"/>
      <c r="H147" s="447"/>
      <c r="I147" s="447"/>
      <c r="J147" s="447"/>
      <c r="K147" s="447"/>
      <c r="L147" s="447"/>
      <c r="M147" s="446"/>
      <c r="N147" s="447"/>
      <c r="O147" s="457"/>
      <c r="P147" s="216"/>
    </row>
    <row r="148" spans="2:16">
      <c r="B148" s="35"/>
      <c r="C148" s="446"/>
      <c r="D148" s="446"/>
      <c r="E148" s="446"/>
      <c r="F148" s="447"/>
      <c r="G148" s="447"/>
      <c r="H148" s="447"/>
      <c r="I148" s="447"/>
      <c r="J148" s="447"/>
      <c r="K148" s="447"/>
      <c r="L148" s="447"/>
      <c r="M148" s="446"/>
      <c r="N148" s="447"/>
      <c r="O148" s="457"/>
      <c r="P148" s="216"/>
    </row>
    <row r="149" spans="2:16">
      <c r="B149" s="155"/>
      <c r="C149" s="446"/>
      <c r="D149" s="446"/>
      <c r="E149" s="446"/>
      <c r="F149" s="447"/>
      <c r="G149" s="447"/>
      <c r="H149" s="447"/>
      <c r="I149" s="447"/>
      <c r="J149" s="447"/>
      <c r="K149" s="447"/>
      <c r="L149" s="447"/>
      <c r="M149" s="446"/>
      <c r="N149" s="447"/>
      <c r="O149" s="457"/>
      <c r="P149" s="216"/>
    </row>
    <row r="150" spans="2:16">
      <c r="P150" s="216"/>
    </row>
  </sheetData>
  <sheetProtection algorithmName="SHA-512" hashValue="PVF0CoPZeQHCpwT1mMY4APmtbj0KOOSRchLMhdaqsp0WCgzNuKFxfgGbZkXnwNxCuz4CPwIqljwVW2QRdJMrUQ==" saltValue="RrlC8+kQawWLT5Yjl7RHMA==" spinCount="100000" sheet="1" objects="1" scenarios="1"/>
  <mergeCells count="60">
    <mergeCell ref="D18:L18"/>
    <mergeCell ref="N2:O2"/>
    <mergeCell ref="B7:E7"/>
    <mergeCell ref="F7:O7"/>
    <mergeCell ref="B10:C10"/>
    <mergeCell ref="D10:F10"/>
    <mergeCell ref="D12:L12"/>
    <mergeCell ref="D13:L13"/>
    <mergeCell ref="D14:L14"/>
    <mergeCell ref="D15:L15"/>
    <mergeCell ref="D16:L16"/>
    <mergeCell ref="D17:L17"/>
    <mergeCell ref="D30:L30"/>
    <mergeCell ref="D19:L19"/>
    <mergeCell ref="D20:L20"/>
    <mergeCell ref="D21:L21"/>
    <mergeCell ref="D22:L22"/>
    <mergeCell ref="D23:L23"/>
    <mergeCell ref="D24:L24"/>
    <mergeCell ref="D25:L25"/>
    <mergeCell ref="D26:L26"/>
    <mergeCell ref="D27:L27"/>
    <mergeCell ref="D28:L28"/>
    <mergeCell ref="D29:L29"/>
    <mergeCell ref="D53:L53"/>
    <mergeCell ref="D42:L42"/>
    <mergeCell ref="D31:L31"/>
    <mergeCell ref="D32:L32"/>
    <mergeCell ref="D33:L33"/>
    <mergeCell ref="D34:L34"/>
    <mergeCell ref="D35:L35"/>
    <mergeCell ref="D36:L36"/>
    <mergeCell ref="D37:L37"/>
    <mergeCell ref="D38:L38"/>
    <mergeCell ref="D39:L39"/>
    <mergeCell ref="D40:L40"/>
    <mergeCell ref="D41:L41"/>
    <mergeCell ref="D48:L48"/>
    <mergeCell ref="D49:L49"/>
    <mergeCell ref="D50:L50"/>
    <mergeCell ref="D51:L51"/>
    <mergeCell ref="D52:L52"/>
    <mergeCell ref="D43:L43"/>
    <mergeCell ref="D44:L44"/>
    <mergeCell ref="D45:L45"/>
    <mergeCell ref="D46:L46"/>
    <mergeCell ref="D47:L47"/>
    <mergeCell ref="B118:O118"/>
    <mergeCell ref="B120:O121"/>
    <mergeCell ref="B135:B136"/>
    <mergeCell ref="C135:C136"/>
    <mergeCell ref="D135:L136"/>
    <mergeCell ref="M135:M136"/>
    <mergeCell ref="N135:N136"/>
    <mergeCell ref="O135:O136"/>
    <mergeCell ref="D137:L137"/>
    <mergeCell ref="D138:L138"/>
    <mergeCell ref="D139:L139"/>
    <mergeCell ref="B140:D140"/>
    <mergeCell ref="B142:O142"/>
  </mergeCells>
  <conditionalFormatting sqref="N13:N53">
    <cfRule type="cellIs" dxfId="7" priority="5" stopIfTrue="1" operator="equal">
      <formula>""</formula>
    </cfRule>
  </conditionalFormatting>
  <conditionalFormatting sqref="B13:C53">
    <cfRule type="cellIs" dxfId="6" priority="4" stopIfTrue="1" operator="equal">
      <formula>0</formula>
    </cfRule>
  </conditionalFormatting>
  <conditionalFormatting sqref="E19:L53 E13:L17 D13:D53 M13:M53">
    <cfRule type="cellIs" dxfId="5" priority="3" stopIfTrue="1" operator="equal">
      <formula>0</formula>
    </cfRule>
  </conditionalFormatting>
  <conditionalFormatting sqref="F7:O7">
    <cfRule type="cellIs" dxfId="4" priority="2" operator="equal">
      <formula>""</formula>
    </cfRule>
  </conditionalFormatting>
  <conditionalFormatting sqref="M140:N140">
    <cfRule type="cellIs" dxfId="3" priority="1" stopIfTrue="1" operator="equal">
      <formula>0</formula>
    </cfRule>
  </conditionalFormatting>
  <dataValidations count="6">
    <dataValidation type="decimal" allowBlank="1" showInputMessage="1" showErrorMessage="1" errorTitle="ATENÇÃO!" error="Esse campo só aceita NÚMEROS." sqref="M13:M53">
      <formula1>0.1</formula1>
      <formula2>99999999999.9999</formula2>
    </dataValidation>
    <dataValidation type="whole" allowBlank="1" showInputMessage="1" showErrorMessage="1" errorTitle="ATENÇÃO" error="ESTE CAMPO SÓ ACEITAS NÚMEROS INTEIROS" sqref="C13:C53">
      <formula1>1</formula1>
      <formula2>100000000</formula2>
    </dataValidation>
    <dataValidation allowBlank="1" showErrorMessage="1" sqref="A12:A56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 F1"/>
    <dataValidation allowBlank="1" showErrorMessage="1" prompt="DIGITE O NOME NA PRIMEIRA PLANILHA 1-MPN" sqref="F7:M7"/>
    <dataValidation type="list" allowBlank="1" showInputMessage="1" showErrorMessage="1" promptTitle="ATENÇÃO!" prompt="PARA RADIOISÓTOPOS OU RADIOATIVOS,  INDICAR O Nº DE AUTORIZAÇÃO DA CNEN PARA O PESQUISADOR  E PARA A INSTITUIÇÃO." sqref="O137">
      <formula1>#REF!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pageSetUpPr fitToPage="1"/>
  </sheetPr>
  <dimension ref="A1:XES37"/>
  <sheetViews>
    <sheetView showGridLines="0" zoomScaleNormal="100" workbookViewId="0"/>
  </sheetViews>
  <sheetFormatPr defaultColWidth="0" defaultRowHeight="23.25" customHeight="1" zeroHeight="1"/>
  <cols>
    <col min="1" max="1" width="2.140625" style="181" customWidth="1"/>
    <col min="2" max="2" width="7.140625" style="137" customWidth="1"/>
    <col min="3" max="3" width="0.42578125" style="346" customWidth="1"/>
    <col min="4" max="4" width="89.140625" style="181" customWidth="1"/>
    <col min="5" max="5" width="5.42578125" style="181" customWidth="1"/>
    <col min="6" max="6" width="6.28515625" style="181" customWidth="1"/>
    <col min="7" max="7" width="26" style="181" customWidth="1"/>
    <col min="8" max="8" width="24.42578125" style="181" customWidth="1"/>
    <col min="9" max="9" width="19.42578125" style="181" hidden="1" customWidth="1"/>
    <col min="10" max="10" width="1.85546875" style="181" customWidth="1"/>
    <col min="11" max="11" width="18.42578125" style="181" hidden="1" customWidth="1"/>
    <col min="12" max="12" width="28" style="326" hidden="1" customWidth="1"/>
    <col min="13" max="13" width="12.7109375" style="298" hidden="1" customWidth="1"/>
    <col min="14" max="14" width="7.5703125" style="181" hidden="1" customWidth="1"/>
    <col min="15" max="15" width="18.42578125" style="181" hidden="1" customWidth="1"/>
    <col min="16" max="16" width="3.42578125" style="181" hidden="1" customWidth="1"/>
    <col min="17" max="17" width="8.28515625" style="181" hidden="1" customWidth="1"/>
    <col min="18" max="16372" width="9.140625" style="181" hidden="1"/>
    <col min="16373" max="16373" width="0" style="181" hidden="1"/>
    <col min="16374" max="16384" width="9.140625" style="181" hidden="1"/>
  </cols>
  <sheetData>
    <row r="1" spans="1:18" ht="21.75" customHeight="1">
      <c r="D1" s="86"/>
      <c r="E1" s="86"/>
      <c r="F1" s="86"/>
      <c r="G1" s="86"/>
      <c r="H1" s="86"/>
      <c r="I1" s="86"/>
      <c r="J1" s="86"/>
      <c r="K1" s="86"/>
    </row>
    <row r="2" spans="1:18" ht="41.25" customHeight="1" thickBot="1">
      <c r="D2" s="86"/>
      <c r="E2" s="86"/>
      <c r="F2" s="86"/>
      <c r="G2" s="86"/>
      <c r="H2" s="86"/>
      <c r="I2" s="86"/>
      <c r="J2" s="86"/>
    </row>
    <row r="3" spans="1:18" ht="42.75" customHeight="1" thickBot="1">
      <c r="B3" s="702" t="s">
        <v>179</v>
      </c>
      <c r="C3" s="347"/>
      <c r="D3" s="736" t="s">
        <v>174</v>
      </c>
      <c r="E3" s="737"/>
      <c r="F3" s="737"/>
      <c r="G3" s="737"/>
      <c r="H3" s="738"/>
      <c r="I3" s="499"/>
      <c r="J3" s="86"/>
      <c r="L3" s="500" t="s">
        <v>103</v>
      </c>
      <c r="M3" s="501">
        <v>2.4</v>
      </c>
      <c r="N3" s="714">
        <v>41518</v>
      </c>
      <c r="O3" s="715"/>
    </row>
    <row r="4" spans="1:18" ht="8.25" customHeight="1" thickBot="1">
      <c r="B4" s="702"/>
      <c r="C4" s="348"/>
      <c r="D4" s="358"/>
      <c r="E4" s="358"/>
      <c r="F4" s="358"/>
      <c r="G4" s="358"/>
      <c r="H4" s="358"/>
      <c r="I4" s="86"/>
      <c r="J4" s="86"/>
      <c r="K4" s="86"/>
      <c r="L4" s="343"/>
    </row>
    <row r="5" spans="1:18" ht="32.25" customHeight="1" thickBot="1">
      <c r="B5" s="702"/>
      <c r="C5" s="349"/>
      <c r="D5" s="712" t="s">
        <v>180</v>
      </c>
      <c r="E5" s="713"/>
      <c r="F5" s="713"/>
      <c r="G5" s="496" t="s">
        <v>176</v>
      </c>
      <c r="H5" s="497" t="s">
        <v>177</v>
      </c>
      <c r="I5" s="410" t="s">
        <v>104</v>
      </c>
      <c r="J5" s="86"/>
      <c r="Q5" s="342" t="s">
        <v>94</v>
      </c>
    </row>
    <row r="6" spans="1:18" s="15" customFormat="1" ht="30.75" customHeight="1" thickBot="1">
      <c r="A6" s="294" t="s">
        <v>23</v>
      </c>
      <c r="B6" s="702"/>
      <c r="C6" s="349"/>
      <c r="D6" s="710" t="s">
        <v>175</v>
      </c>
      <c r="E6" s="711"/>
      <c r="F6" s="711"/>
      <c r="G6" s="407" t="str">
        <f>MPN!D12</f>
        <v/>
      </c>
      <c r="H6" s="413" t="str">
        <f>MPI!D16</f>
        <v/>
      </c>
      <c r="I6" s="411" t="str">
        <f>IF(ISERROR(H6*M$3),"",(H6*$M$3))</f>
        <v/>
      </c>
      <c r="J6" s="86"/>
      <c r="K6" s="406" t="str">
        <f>O6</f>
        <v>CÉLULA VARIÁVEL</v>
      </c>
      <c r="L6" s="703" t="e">
        <f>MPN!#REF!</f>
        <v>#REF!</v>
      </c>
      <c r="M6" s="704"/>
      <c r="N6" s="704"/>
      <c r="O6" s="406" t="s">
        <v>69</v>
      </c>
      <c r="P6" s="181"/>
      <c r="Q6" s="405">
        <f>DADOS!I3</f>
        <v>1</v>
      </c>
    </row>
    <row r="7" spans="1:18" s="15" customFormat="1" ht="30.75" customHeight="1">
      <c r="B7" s="702"/>
      <c r="C7" s="349"/>
      <c r="D7" s="710" t="s">
        <v>178</v>
      </c>
      <c r="E7" s="711"/>
      <c r="F7" s="711"/>
      <c r="G7" s="408" t="str">
        <f>MCN!D10</f>
        <v/>
      </c>
      <c r="H7" s="413" t="str">
        <f>MCI!D16</f>
        <v/>
      </c>
      <c r="I7" s="411" t="str">
        <f t="shared" ref="I7:I11" si="0">IF(ISERROR(H7*M$3),"",(H7*$M$3))</f>
        <v/>
      </c>
      <c r="J7" s="86"/>
      <c r="Q7" s="405">
        <v>2</v>
      </c>
    </row>
    <row r="8" spans="1:18" s="15" customFormat="1" ht="30.75" customHeight="1">
      <c r="B8" s="702"/>
      <c r="C8" s="349"/>
      <c r="D8" s="707" t="s">
        <v>185</v>
      </c>
      <c r="E8" s="708"/>
      <c r="F8" s="709"/>
      <c r="G8" s="493" t="str">
        <f>'TRAVEL EXPENSES'!D9</f>
        <v/>
      </c>
      <c r="H8" s="733"/>
      <c r="I8" s="494"/>
      <c r="J8" s="86"/>
      <c r="Q8" s="495"/>
    </row>
    <row r="9" spans="1:18" s="15" customFormat="1" ht="30.75" customHeight="1">
      <c r="B9" s="702"/>
      <c r="C9" s="349"/>
      <c r="D9" s="707" t="s">
        <v>116</v>
      </c>
      <c r="E9" s="708"/>
      <c r="F9" s="709"/>
      <c r="G9" s="493" t="str">
        <f>'PER DIEM'!D11</f>
        <v/>
      </c>
      <c r="H9" s="735"/>
      <c r="I9" s="494"/>
      <c r="J9" s="86"/>
      <c r="Q9" s="495"/>
    </row>
    <row r="10" spans="1:18" s="15" customFormat="1" ht="30.75" customHeight="1">
      <c r="B10" s="702"/>
      <c r="C10" s="349"/>
      <c r="D10" s="707" t="s">
        <v>137</v>
      </c>
      <c r="E10" s="708"/>
      <c r="F10" s="709"/>
      <c r="G10" s="493" t="str">
        <f>'HEALTH INSURANCE'!D10</f>
        <v/>
      </c>
      <c r="H10" s="734"/>
      <c r="I10" s="494"/>
      <c r="J10" s="86"/>
      <c r="Q10" s="495"/>
    </row>
    <row r="11" spans="1:18" s="15" customFormat="1" ht="30.75" customHeight="1" thickBot="1">
      <c r="B11" s="702"/>
      <c r="C11" s="349"/>
      <c r="D11" s="705" t="s">
        <v>4</v>
      </c>
      <c r="E11" s="706"/>
      <c r="F11" s="706"/>
      <c r="G11" s="409">
        <f>SUM(G6:G10)</f>
        <v>0</v>
      </c>
      <c r="H11" s="414">
        <f>SUM(H6:H10)</f>
        <v>0</v>
      </c>
      <c r="I11" s="412">
        <f t="shared" si="0"/>
        <v>0</v>
      </c>
      <c r="J11" s="86"/>
      <c r="K11" s="415"/>
    </row>
    <row r="12" spans="1:18" s="15" customFormat="1" ht="15">
      <c r="C12" s="348"/>
      <c r="D12" s="732" t="str">
        <f>'HEALTH INSURANCE'!B54</f>
        <v>FAPESP,  OCTOBER 2013</v>
      </c>
      <c r="G12" s="350"/>
      <c r="I12" s="339"/>
      <c r="J12" s="339"/>
      <c r="K12" s="339"/>
      <c r="Q12" s="337"/>
      <c r="R12" s="337"/>
    </row>
    <row r="13" spans="1:18" s="15" customFormat="1" ht="21" hidden="1" customHeight="1">
      <c r="C13" s="348"/>
      <c r="E13" s="328"/>
      <c r="F13" s="328"/>
      <c r="G13" s="328"/>
      <c r="H13" s="328"/>
      <c r="I13" s="328"/>
      <c r="J13" s="328"/>
      <c r="Q13" s="337"/>
      <c r="R13" s="337"/>
    </row>
    <row r="14" spans="1:18" s="15" customFormat="1" ht="11.25" hidden="1" customHeight="1">
      <c r="E14" s="328"/>
      <c r="F14" s="328"/>
      <c r="G14" s="328"/>
      <c r="H14" s="328"/>
      <c r="I14" s="328"/>
      <c r="J14" s="328"/>
      <c r="K14" s="328"/>
      <c r="M14" s="298"/>
      <c r="N14" s="181"/>
      <c r="Q14" s="337"/>
      <c r="R14" s="337"/>
    </row>
    <row r="15" spans="1:18" s="15" customFormat="1" ht="21.75" hidden="1" customHeight="1">
      <c r="E15" s="328"/>
      <c r="F15" s="328"/>
      <c r="G15" s="328"/>
      <c r="H15" s="328"/>
      <c r="I15" s="328"/>
      <c r="J15" s="328"/>
      <c r="K15" s="328"/>
      <c r="M15" s="298"/>
      <c r="N15" s="181"/>
      <c r="Q15" s="337"/>
      <c r="R15" s="337"/>
    </row>
    <row r="16" spans="1:18" s="15" customFormat="1" ht="32.25" hidden="1" customHeight="1" thickBot="1">
      <c r="B16" s="672" t="s">
        <v>96</v>
      </c>
      <c r="C16" s="672"/>
      <c r="D16" s="672"/>
      <c r="E16" s="672"/>
      <c r="F16" s="672"/>
      <c r="G16" s="672"/>
      <c r="H16" s="672"/>
      <c r="I16" s="672"/>
      <c r="J16" s="672"/>
      <c r="K16" s="672"/>
      <c r="L16" s="672"/>
      <c r="M16" s="298"/>
      <c r="N16" s="181"/>
      <c r="Q16" s="337"/>
      <c r="R16" s="337"/>
    </row>
    <row r="17" spans="2:18" s="15" customFormat="1" ht="27.75" hidden="1" customHeight="1">
      <c r="B17" s="673" t="s">
        <v>82</v>
      </c>
      <c r="C17" s="674"/>
      <c r="D17" s="675"/>
      <c r="E17" s="676" t="s">
        <v>71</v>
      </c>
      <c r="F17" s="677"/>
      <c r="G17" s="677"/>
      <c r="H17" s="678"/>
      <c r="I17" s="673" t="s">
        <v>81</v>
      </c>
      <c r="J17" s="674"/>
      <c r="K17" s="674"/>
      <c r="L17" s="675"/>
      <c r="M17" s="298"/>
      <c r="N17" s="181"/>
      <c r="Q17" s="337"/>
      <c r="R17" s="337"/>
    </row>
    <row r="18" spans="2:18" s="341" customFormat="1" ht="24" hidden="1" customHeight="1">
      <c r="B18" s="682" t="s">
        <v>72</v>
      </c>
      <c r="C18" s="683"/>
      <c r="D18" s="354" t="s">
        <v>73</v>
      </c>
      <c r="E18" s="679"/>
      <c r="F18" s="680"/>
      <c r="G18" s="680"/>
      <c r="H18" s="681"/>
      <c r="I18" s="699" t="s">
        <v>72</v>
      </c>
      <c r="J18" s="700"/>
      <c r="K18" s="701"/>
      <c r="L18" s="403" t="s">
        <v>73</v>
      </c>
      <c r="M18" s="298"/>
      <c r="N18" s="181"/>
      <c r="O18" s="15"/>
      <c r="P18" s="15"/>
      <c r="Q18" s="337"/>
      <c r="R18" s="337"/>
    </row>
    <row r="19" spans="2:18" s="341" customFormat="1" ht="24" hidden="1" customHeight="1">
      <c r="B19" s="684">
        <v>0.15</v>
      </c>
      <c r="C19" s="685"/>
      <c r="D19" s="355" t="s">
        <v>75</v>
      </c>
      <c r="E19" s="667" t="s">
        <v>74</v>
      </c>
      <c r="F19" s="597"/>
      <c r="G19" s="597"/>
      <c r="H19" s="668"/>
      <c r="I19" s="693">
        <v>0.1</v>
      </c>
      <c r="J19" s="694"/>
      <c r="K19" s="695"/>
      <c r="L19" s="351" t="s">
        <v>80</v>
      </c>
      <c r="M19" s="298"/>
      <c r="N19" s="181"/>
      <c r="O19" s="15"/>
      <c r="P19" s="15"/>
      <c r="Q19" s="337"/>
      <c r="R19" s="337"/>
    </row>
    <row r="20" spans="2:18" s="341" customFormat="1" ht="24" hidden="1" customHeight="1">
      <c r="B20" s="686">
        <v>0.2</v>
      </c>
      <c r="C20" s="687"/>
      <c r="D20" s="356" t="s">
        <v>75</v>
      </c>
      <c r="E20" s="667" t="s">
        <v>76</v>
      </c>
      <c r="F20" s="597"/>
      <c r="G20" s="597"/>
      <c r="H20" s="668"/>
      <c r="I20" s="696">
        <v>0.2</v>
      </c>
      <c r="J20" s="697"/>
      <c r="K20" s="698"/>
      <c r="L20" s="352" t="s">
        <v>80</v>
      </c>
      <c r="M20" s="298"/>
      <c r="N20" s="181"/>
      <c r="O20" s="15"/>
      <c r="P20" s="15"/>
      <c r="Q20" s="337"/>
      <c r="R20" s="337"/>
    </row>
    <row r="21" spans="2:18" s="341" customFormat="1" ht="24" hidden="1" customHeight="1">
      <c r="B21" s="684">
        <v>0.15</v>
      </c>
      <c r="C21" s="685"/>
      <c r="D21" s="355" t="s">
        <v>75</v>
      </c>
      <c r="E21" s="667" t="s">
        <v>77</v>
      </c>
      <c r="F21" s="597"/>
      <c r="G21" s="597"/>
      <c r="H21" s="668"/>
      <c r="I21" s="693">
        <v>0.1</v>
      </c>
      <c r="J21" s="694"/>
      <c r="K21" s="695"/>
      <c r="L21" s="351" t="s">
        <v>80</v>
      </c>
      <c r="M21" s="298"/>
      <c r="N21" s="181"/>
      <c r="O21" s="15"/>
      <c r="P21" s="15"/>
      <c r="Q21" s="337"/>
      <c r="R21" s="337"/>
    </row>
    <row r="22" spans="2:18" s="341" customFormat="1" ht="24" hidden="1" customHeight="1">
      <c r="B22" s="684">
        <v>0.15</v>
      </c>
      <c r="C22" s="685"/>
      <c r="D22" s="355" t="s">
        <v>75</v>
      </c>
      <c r="E22" s="667" t="s">
        <v>78</v>
      </c>
      <c r="F22" s="597"/>
      <c r="G22" s="597"/>
      <c r="H22" s="668"/>
      <c r="I22" s="693">
        <v>0.1</v>
      </c>
      <c r="J22" s="694"/>
      <c r="K22" s="695"/>
      <c r="L22" s="351" t="s">
        <v>80</v>
      </c>
      <c r="M22" s="298"/>
      <c r="N22" s="181"/>
      <c r="O22" s="15"/>
      <c r="P22" s="15"/>
      <c r="Q22" s="337"/>
      <c r="R22" s="337"/>
    </row>
    <row r="23" spans="2:18" s="341" customFormat="1" ht="24" hidden="1" customHeight="1" thickBot="1">
      <c r="B23" s="688">
        <v>0.15</v>
      </c>
      <c r="C23" s="689"/>
      <c r="D23" s="357" t="s">
        <v>75</v>
      </c>
      <c r="E23" s="669" t="s">
        <v>79</v>
      </c>
      <c r="F23" s="670"/>
      <c r="G23" s="670"/>
      <c r="H23" s="671"/>
      <c r="I23" s="690">
        <v>0.1</v>
      </c>
      <c r="J23" s="691"/>
      <c r="K23" s="692"/>
      <c r="L23" s="353" t="s">
        <v>80</v>
      </c>
      <c r="M23" s="298"/>
      <c r="N23" s="181"/>
      <c r="O23" s="15"/>
      <c r="P23" s="15"/>
      <c r="Q23" s="337"/>
      <c r="R23" s="337"/>
    </row>
    <row r="24" spans="2:18" ht="12.75" hidden="1">
      <c r="G24" s="295"/>
      <c r="H24" s="295"/>
      <c r="I24" s="328"/>
      <c r="J24" s="328"/>
      <c r="K24" s="328"/>
      <c r="L24" s="340"/>
      <c r="O24" s="15"/>
      <c r="P24" s="15"/>
      <c r="Q24" s="337"/>
      <c r="R24" s="337"/>
    </row>
    <row r="25" spans="2:18" ht="23.25" hidden="1" customHeight="1">
      <c r="I25" s="328"/>
      <c r="J25" s="328"/>
      <c r="K25" s="328"/>
      <c r="O25" s="15"/>
      <c r="P25" s="15"/>
      <c r="Q25" s="337"/>
      <c r="R25" s="337"/>
    </row>
    <row r="26" spans="2:18" ht="23.25" hidden="1" customHeight="1">
      <c r="O26" s="15"/>
      <c r="P26" s="15"/>
      <c r="Q26" s="337"/>
      <c r="R26" s="337"/>
    </row>
    <row r="27" spans="2:18" ht="23.25" hidden="1" customHeight="1"/>
    <row r="28" spans="2:18" ht="23.25" hidden="1" customHeight="1"/>
    <row r="29" spans="2:18" ht="23.25" hidden="1" customHeight="1"/>
    <row r="30" spans="2:18" ht="23.25" hidden="1" customHeight="1"/>
    <row r="31" spans="2:18" ht="23.25" hidden="1" customHeight="1"/>
    <row r="32" spans="2:18" ht="23.25" hidden="1" customHeight="1"/>
    <row r="33" ht="23.25" hidden="1" customHeight="1"/>
    <row r="34" ht="23.25" hidden="1" customHeight="1"/>
    <row r="35" ht="23.25" hidden="1" customHeight="1"/>
    <row r="36" ht="23.25" hidden="1" customHeight="1"/>
    <row r="37" ht="23.25" customHeight="1"/>
  </sheetData>
  <sheetProtection algorithmName="SHA-512" hashValue="D7bTQhu7u8KuS6yrjqCwPaxFOxqRznEGNP+ZmiNT/XqxqtLTmuluuol7uiIcXVcP8kUQe45ae6R6j1/Jl1VUDw==" saltValue="N8ljFKhZ3WNGYWfx4q91MA==" spinCount="100000" sheet="1" objects="1" scenarios="1"/>
  <dataConsolidate/>
  <mergeCells count="32">
    <mergeCell ref="B3:B11"/>
    <mergeCell ref="L6:N6"/>
    <mergeCell ref="D11:F11"/>
    <mergeCell ref="D9:F9"/>
    <mergeCell ref="D10:F10"/>
    <mergeCell ref="D7:F7"/>
    <mergeCell ref="D6:F6"/>
    <mergeCell ref="D5:F5"/>
    <mergeCell ref="D8:F8"/>
    <mergeCell ref="N3:O3"/>
    <mergeCell ref="D3:H3"/>
    <mergeCell ref="I22:K22"/>
    <mergeCell ref="I21:K21"/>
    <mergeCell ref="I20:K20"/>
    <mergeCell ref="I19:K19"/>
    <mergeCell ref="I18:K18"/>
    <mergeCell ref="E20:H20"/>
    <mergeCell ref="E21:H21"/>
    <mergeCell ref="E22:H22"/>
    <mergeCell ref="E23:H23"/>
    <mergeCell ref="B16:L16"/>
    <mergeCell ref="E19:H19"/>
    <mergeCell ref="B17:D17"/>
    <mergeCell ref="E17:H18"/>
    <mergeCell ref="B18:C18"/>
    <mergeCell ref="B19:C19"/>
    <mergeCell ref="B20:C20"/>
    <mergeCell ref="B21:C21"/>
    <mergeCell ref="B22:C22"/>
    <mergeCell ref="B23:C23"/>
    <mergeCell ref="I23:K23"/>
    <mergeCell ref="I17:L17"/>
  </mergeCells>
  <conditionalFormatting sqref="G11:H11">
    <cfRule type="cellIs" dxfId="2" priority="4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scale="9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W42"/>
  <sheetViews>
    <sheetView showGridLines="0" topLeftCell="XFD1048576" workbookViewId="0">
      <selection activeCell="XFD29" sqref="A1:XFD29"/>
    </sheetView>
  </sheetViews>
  <sheetFormatPr defaultColWidth="0" defaultRowHeight="15" customHeight="1" zeroHeight="1"/>
  <cols>
    <col min="1" max="1" width="2.5703125" style="344" hidden="1" customWidth="1"/>
    <col min="2" max="2" width="8.7109375" style="344" hidden="1" customWidth="1"/>
    <col min="3" max="4" width="12.140625" style="344" hidden="1" customWidth="1"/>
    <col min="5" max="5" width="12.28515625" style="344" hidden="1" customWidth="1"/>
    <col min="6" max="7" width="11.5703125" style="344" hidden="1" customWidth="1"/>
    <col min="8" max="8" width="11" style="344" hidden="1" customWidth="1"/>
    <col min="9" max="9" width="15.28515625" style="344" hidden="1" customWidth="1"/>
    <col min="10" max="10" width="2.140625" style="344" hidden="1" customWidth="1"/>
    <col min="11" max="11" width="3.140625" style="344" hidden="1" customWidth="1"/>
    <col min="12" max="12" width="3.28515625" style="344" hidden="1" customWidth="1"/>
    <col min="13" max="13" width="2.28515625" style="361" hidden="1" customWidth="1"/>
    <col min="14" max="14" width="12.7109375" style="344" hidden="1" customWidth="1"/>
    <col min="15" max="15" width="2.28515625" style="344" hidden="1" customWidth="1"/>
    <col min="16" max="16" width="22.140625" style="344" hidden="1" customWidth="1"/>
    <col min="17" max="17" width="5.85546875" style="361" hidden="1" customWidth="1"/>
    <col min="18" max="36" width="2.5703125" style="344" hidden="1" customWidth="1"/>
    <col min="37" max="49" width="2.5703125" style="362" hidden="1" customWidth="1"/>
    <col min="50" max="16384" width="9.140625" style="362" hidden="1"/>
  </cols>
  <sheetData>
    <row r="1" spans="1:18" ht="15" hidden="1" customHeight="1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72"/>
      <c r="N1" s="360"/>
      <c r="O1" s="360"/>
    </row>
    <row r="2" spans="1:18" ht="15" hidden="1" customHeight="1">
      <c r="A2" s="360"/>
      <c r="B2" s="720" t="s">
        <v>43</v>
      </c>
      <c r="C2" s="373" t="s">
        <v>44</v>
      </c>
      <c r="D2" s="373" t="s">
        <v>44</v>
      </c>
      <c r="E2" s="373" t="s">
        <v>93</v>
      </c>
      <c r="F2" s="373" t="s">
        <v>45</v>
      </c>
      <c r="G2" s="373" t="s">
        <v>45</v>
      </c>
      <c r="H2" s="374"/>
      <c r="I2" s="375" t="s">
        <v>97</v>
      </c>
      <c r="J2" s="374"/>
      <c r="K2" s="723" t="s">
        <v>46</v>
      </c>
      <c r="L2" s="376">
        <v>16</v>
      </c>
      <c r="M2" s="372"/>
      <c r="O2" s="360"/>
      <c r="P2" s="363"/>
      <c r="Q2" s="364"/>
      <c r="R2" s="345"/>
    </row>
    <row r="3" spans="1:18" ht="15" hidden="1" customHeight="1">
      <c r="A3" s="360"/>
      <c r="B3" s="720"/>
      <c r="C3" s="377">
        <v>41365</v>
      </c>
      <c r="D3" s="377">
        <v>41000</v>
      </c>
      <c r="E3" s="377">
        <v>40634</v>
      </c>
      <c r="F3" s="377">
        <v>40633</v>
      </c>
      <c r="G3" s="377">
        <v>40237</v>
      </c>
      <c r="H3" s="378"/>
      <c r="I3" s="379">
        <v>1</v>
      </c>
      <c r="J3" s="378"/>
      <c r="K3" s="723"/>
      <c r="L3" s="380">
        <f>L2+1</f>
        <v>17</v>
      </c>
      <c r="M3" s="372"/>
      <c r="O3" s="360"/>
      <c r="P3" s="362"/>
      <c r="Q3" s="362"/>
      <c r="R3" s="345"/>
    </row>
    <row r="4" spans="1:18" ht="15" hidden="1" customHeight="1">
      <c r="A4" s="360"/>
      <c r="B4" s="381" t="s">
        <v>12</v>
      </c>
      <c r="C4" s="382">
        <v>351.9</v>
      </c>
      <c r="D4" s="383">
        <v>332.1</v>
      </c>
      <c r="E4" s="384">
        <v>317.39999999999998</v>
      </c>
      <c r="F4" s="385">
        <v>299.10000000000002</v>
      </c>
      <c r="G4" s="385">
        <v>268.2</v>
      </c>
      <c r="H4" s="386"/>
      <c r="I4" s="387">
        <v>2</v>
      </c>
      <c r="J4" s="386"/>
      <c r="K4" s="723"/>
      <c r="L4" s="380">
        <f t="shared" ref="L4:L26" si="0">L3+1</f>
        <v>18</v>
      </c>
      <c r="M4" s="372"/>
      <c r="O4" s="360"/>
      <c r="P4" s="362"/>
      <c r="Q4" s="362"/>
      <c r="R4" s="366"/>
    </row>
    <row r="5" spans="1:18" ht="15" hidden="1" customHeight="1">
      <c r="A5" s="360"/>
      <c r="B5" s="381" t="s">
        <v>22</v>
      </c>
      <c r="C5" s="382">
        <v>703.2</v>
      </c>
      <c r="D5" s="383">
        <v>663.9</v>
      </c>
      <c r="E5" s="384">
        <v>634.79999999999995</v>
      </c>
      <c r="F5" s="385">
        <v>598.5</v>
      </c>
      <c r="G5" s="385">
        <v>536.4</v>
      </c>
      <c r="H5" s="386"/>
      <c r="I5" s="379">
        <v>3</v>
      </c>
      <c r="J5" s="386"/>
      <c r="K5" s="723"/>
      <c r="L5" s="380">
        <f t="shared" si="0"/>
        <v>19</v>
      </c>
      <c r="M5" s="372"/>
      <c r="O5" s="360"/>
      <c r="P5" s="362"/>
      <c r="Q5" s="362"/>
      <c r="R5" s="367"/>
    </row>
    <row r="6" spans="1:18" ht="15" hidden="1" customHeight="1">
      <c r="A6" s="360"/>
      <c r="B6" s="381" t="s">
        <v>11</v>
      </c>
      <c r="C6" s="382">
        <v>984.3</v>
      </c>
      <c r="D6" s="383">
        <v>929.1</v>
      </c>
      <c r="E6" s="384">
        <v>888.3</v>
      </c>
      <c r="F6" s="385">
        <v>837.6</v>
      </c>
      <c r="G6" s="385">
        <v>750.9</v>
      </c>
      <c r="H6" s="386"/>
      <c r="I6" s="379">
        <v>4</v>
      </c>
      <c r="J6" s="386"/>
      <c r="K6" s="723"/>
      <c r="L6" s="380">
        <f t="shared" si="0"/>
        <v>20</v>
      </c>
      <c r="M6" s="372"/>
      <c r="O6" s="360"/>
      <c r="P6" s="362"/>
      <c r="Q6" s="362"/>
      <c r="R6" s="367"/>
    </row>
    <row r="7" spans="1:18" ht="15" hidden="1" customHeight="1">
      <c r="A7" s="360"/>
      <c r="B7" s="381" t="s">
        <v>13</v>
      </c>
      <c r="C7" s="382">
        <v>2488.1999999999998</v>
      </c>
      <c r="D7" s="383">
        <v>2349.3000000000002</v>
      </c>
      <c r="E7" s="384">
        <v>2246.1</v>
      </c>
      <c r="F7" s="385">
        <v>2117.6999999999998</v>
      </c>
      <c r="G7" s="385">
        <v>1898.4</v>
      </c>
      <c r="H7" s="386"/>
      <c r="I7" s="379">
        <v>5</v>
      </c>
      <c r="J7" s="386"/>
      <c r="K7" s="723"/>
      <c r="L7" s="380">
        <f t="shared" si="0"/>
        <v>21</v>
      </c>
      <c r="M7" s="372"/>
      <c r="O7" s="360"/>
      <c r="P7" s="362"/>
      <c r="Q7" s="362"/>
      <c r="R7" s="367"/>
    </row>
    <row r="8" spans="1:18" ht="15" hidden="1" customHeight="1">
      <c r="A8" s="360"/>
      <c r="B8" s="381" t="s">
        <v>14</v>
      </c>
      <c r="C8" s="382">
        <v>4076.7</v>
      </c>
      <c r="D8" s="383">
        <v>3849</v>
      </c>
      <c r="E8" s="384">
        <v>3679.8</v>
      </c>
      <c r="F8" s="385">
        <v>3469.8</v>
      </c>
      <c r="G8" s="385">
        <v>3110.4</v>
      </c>
      <c r="H8" s="386"/>
      <c r="I8" s="379">
        <v>6</v>
      </c>
      <c r="J8" s="386"/>
      <c r="K8" s="723"/>
      <c r="L8" s="380">
        <f t="shared" si="0"/>
        <v>22</v>
      </c>
      <c r="O8" s="360"/>
      <c r="P8" s="362"/>
      <c r="Q8" s="362"/>
      <c r="R8" s="367"/>
    </row>
    <row r="9" spans="1:18" ht="15" hidden="1" customHeight="1">
      <c r="A9" s="360"/>
      <c r="B9" s="381" t="s">
        <v>15</v>
      </c>
      <c r="C9" s="382">
        <v>5908.8</v>
      </c>
      <c r="D9" s="383">
        <v>5578.8</v>
      </c>
      <c r="E9" s="384">
        <v>5333.4</v>
      </c>
      <c r="F9" s="385">
        <v>5028.8999999999996</v>
      </c>
      <c r="G9" s="385">
        <v>4508.1000000000004</v>
      </c>
      <c r="H9" s="386"/>
      <c r="I9" s="379">
        <v>7</v>
      </c>
      <c r="J9" s="386"/>
      <c r="K9" s="723"/>
      <c r="L9" s="380">
        <f t="shared" si="0"/>
        <v>23</v>
      </c>
      <c r="O9" s="360"/>
      <c r="P9" s="365"/>
      <c r="R9" s="367"/>
    </row>
    <row r="10" spans="1:18" ht="15" hidden="1" customHeight="1">
      <c r="A10" s="360"/>
      <c r="B10" s="360"/>
      <c r="C10" s="360"/>
      <c r="D10" s="360"/>
      <c r="E10" s="360"/>
      <c r="F10" s="360"/>
      <c r="G10" s="360"/>
      <c r="H10" s="360"/>
      <c r="I10" s="379">
        <v>8</v>
      </c>
      <c r="J10" s="360"/>
      <c r="K10" s="723"/>
      <c r="L10" s="380">
        <f t="shared" si="0"/>
        <v>24</v>
      </c>
      <c r="O10" s="360"/>
      <c r="P10" s="716"/>
      <c r="Q10" s="368"/>
      <c r="R10" s="367"/>
    </row>
    <row r="11" spans="1:18" ht="15" hidden="1" customHeight="1">
      <c r="A11" s="360"/>
      <c r="I11" s="379">
        <v>9</v>
      </c>
      <c r="J11" s="360"/>
      <c r="K11" s="723"/>
      <c r="L11" s="380">
        <f t="shared" si="0"/>
        <v>25</v>
      </c>
      <c r="O11" s="360"/>
      <c r="P11" s="716"/>
      <c r="Q11" s="368"/>
      <c r="R11" s="367"/>
    </row>
    <row r="12" spans="1:18" ht="15" hidden="1" customHeight="1">
      <c r="A12" s="360"/>
      <c r="I12" s="379">
        <v>10</v>
      </c>
      <c r="J12" s="360"/>
      <c r="K12" s="723"/>
      <c r="L12" s="380">
        <f t="shared" si="0"/>
        <v>26</v>
      </c>
      <c r="O12" s="360"/>
    </row>
    <row r="13" spans="1:18" ht="15" hidden="1" customHeight="1">
      <c r="A13" s="360"/>
      <c r="J13" s="360"/>
      <c r="K13" s="723"/>
      <c r="L13" s="380">
        <f t="shared" si="0"/>
        <v>27</v>
      </c>
      <c r="O13" s="369"/>
      <c r="P13" s="345"/>
    </row>
    <row r="14" spans="1:18" ht="15" hidden="1" customHeight="1">
      <c r="A14" s="360"/>
      <c r="B14" s="721" t="s">
        <v>43</v>
      </c>
      <c r="C14" s="373" t="s">
        <v>44</v>
      </c>
      <c r="D14" s="373" t="s">
        <v>44</v>
      </c>
      <c r="E14" s="373" t="s">
        <v>93</v>
      </c>
      <c r="F14" s="373" t="s">
        <v>45</v>
      </c>
      <c r="G14" s="373" t="s">
        <v>45</v>
      </c>
      <c r="H14" s="373" t="s">
        <v>93</v>
      </c>
      <c r="I14" s="388" t="s">
        <v>93</v>
      </c>
      <c r="J14" s="360"/>
      <c r="K14" s="723"/>
      <c r="L14" s="380">
        <f t="shared" si="0"/>
        <v>28</v>
      </c>
      <c r="O14" s="369"/>
      <c r="P14" s="345"/>
    </row>
    <row r="15" spans="1:18" ht="15" hidden="1" customHeight="1">
      <c r="A15" s="360"/>
      <c r="B15" s="722"/>
      <c r="C15" s="377">
        <v>41365</v>
      </c>
      <c r="D15" s="377">
        <v>41000</v>
      </c>
      <c r="E15" s="377">
        <v>40634</v>
      </c>
      <c r="F15" s="377">
        <v>40633</v>
      </c>
      <c r="G15" s="377">
        <v>40237</v>
      </c>
      <c r="H15" s="389">
        <v>2009</v>
      </c>
      <c r="I15" s="390">
        <v>2003</v>
      </c>
      <c r="J15" s="360"/>
      <c r="K15" s="723"/>
      <c r="L15" s="380">
        <f t="shared" si="0"/>
        <v>29</v>
      </c>
      <c r="O15" s="369"/>
      <c r="P15" s="345"/>
    </row>
    <row r="16" spans="1:18" ht="15" hidden="1" customHeight="1">
      <c r="A16" s="360"/>
      <c r="B16" s="391" t="s">
        <v>40</v>
      </c>
      <c r="C16" s="382">
        <v>557.1</v>
      </c>
      <c r="D16" s="392">
        <v>525.9</v>
      </c>
      <c r="E16" s="393">
        <v>502.8</v>
      </c>
      <c r="F16" s="394">
        <v>474</v>
      </c>
      <c r="G16" s="394">
        <v>424.8</v>
      </c>
      <c r="H16" s="395">
        <v>396</v>
      </c>
      <c r="I16" s="396">
        <v>330</v>
      </c>
      <c r="J16" s="360"/>
      <c r="K16" s="723"/>
      <c r="L16" s="380">
        <f t="shared" si="0"/>
        <v>30</v>
      </c>
      <c r="O16" s="369"/>
      <c r="P16" s="345"/>
    </row>
    <row r="17" spans="1:20" ht="15" hidden="1" customHeight="1">
      <c r="A17" s="360"/>
      <c r="B17" s="391" t="s">
        <v>95</v>
      </c>
      <c r="C17" s="382">
        <v>1636.8</v>
      </c>
      <c r="D17" s="397" t="s">
        <v>83</v>
      </c>
      <c r="E17" s="393">
        <v>1477.2</v>
      </c>
      <c r="F17" s="394">
        <v>1392.9</v>
      </c>
      <c r="G17" s="394">
        <v>1248.5999999999999</v>
      </c>
      <c r="H17" s="395">
        <v>1164</v>
      </c>
      <c r="I17" s="396">
        <v>970</v>
      </c>
      <c r="J17" s="360"/>
      <c r="K17" s="723"/>
      <c r="L17" s="380">
        <f t="shared" si="0"/>
        <v>31</v>
      </c>
      <c r="O17" s="369"/>
      <c r="P17" s="345"/>
    </row>
    <row r="18" spans="1:20" ht="15" hidden="1" customHeight="1">
      <c r="A18" s="360"/>
      <c r="B18" s="391" t="s">
        <v>90</v>
      </c>
      <c r="C18" s="382">
        <v>1737.6</v>
      </c>
      <c r="D18" s="398">
        <v>1640.4</v>
      </c>
      <c r="E18" s="393">
        <v>1568.4</v>
      </c>
      <c r="F18" s="394">
        <v>1478.7</v>
      </c>
      <c r="G18" s="394">
        <v>1325.7</v>
      </c>
      <c r="H18" s="395">
        <v>1236</v>
      </c>
      <c r="I18" s="396">
        <v>1030</v>
      </c>
      <c r="J18" s="360"/>
      <c r="K18" s="723"/>
      <c r="L18" s="380">
        <f t="shared" si="0"/>
        <v>32</v>
      </c>
      <c r="M18" s="372"/>
      <c r="O18" s="369"/>
      <c r="P18" s="345"/>
    </row>
    <row r="19" spans="1:20" ht="15" hidden="1" customHeight="1">
      <c r="A19" s="360"/>
      <c r="B19" s="391" t="s">
        <v>92</v>
      </c>
      <c r="C19" s="382">
        <v>2412.6</v>
      </c>
      <c r="D19" s="398">
        <v>2277.9</v>
      </c>
      <c r="E19" s="393">
        <v>2177.701</v>
      </c>
      <c r="F19" s="394">
        <v>2053.1999999999998</v>
      </c>
      <c r="G19" s="394">
        <v>1840.5</v>
      </c>
      <c r="H19" s="395">
        <v>1716</v>
      </c>
      <c r="I19" s="396">
        <v>1430</v>
      </c>
      <c r="K19" s="723"/>
      <c r="L19" s="380">
        <f t="shared" si="0"/>
        <v>33</v>
      </c>
      <c r="M19" s="372"/>
      <c r="O19" s="369"/>
      <c r="P19" s="345"/>
    </row>
    <row r="20" spans="1:20" ht="15" hidden="1" customHeight="1">
      <c r="A20" s="360"/>
      <c r="B20" s="391" t="s">
        <v>91</v>
      </c>
      <c r="C20" s="382">
        <v>2985.9</v>
      </c>
      <c r="D20" s="398">
        <v>2819.1</v>
      </c>
      <c r="E20" s="399">
        <v>2695.2</v>
      </c>
      <c r="F20" s="394">
        <v>2541.3000000000002</v>
      </c>
      <c r="G20" s="394">
        <v>2278.1999999999998</v>
      </c>
      <c r="H20" s="395">
        <v>2124</v>
      </c>
      <c r="I20" s="396">
        <v>1770</v>
      </c>
      <c r="K20" s="723"/>
      <c r="L20" s="380">
        <f t="shared" si="0"/>
        <v>34</v>
      </c>
      <c r="M20" s="372"/>
      <c r="O20" s="369"/>
      <c r="P20" s="345"/>
    </row>
    <row r="21" spans="1:20" ht="15" hidden="1" customHeight="1">
      <c r="A21" s="360"/>
      <c r="B21" s="391" t="s">
        <v>64</v>
      </c>
      <c r="C21" s="382">
        <v>5908.8</v>
      </c>
      <c r="D21" s="327">
        <v>5578.8</v>
      </c>
      <c r="E21" s="393">
        <v>5333.4</v>
      </c>
      <c r="F21" s="394">
        <v>5028.8999999999996</v>
      </c>
      <c r="G21" s="394">
        <v>4508.1000000000004</v>
      </c>
      <c r="H21" s="395">
        <v>4203.1400000000003</v>
      </c>
      <c r="I21" s="396">
        <v>2570</v>
      </c>
      <c r="K21" s="723"/>
      <c r="L21" s="380">
        <f t="shared" si="0"/>
        <v>35</v>
      </c>
      <c r="M21" s="372"/>
      <c r="O21" s="369"/>
      <c r="P21" s="345"/>
    </row>
    <row r="22" spans="1:20" ht="15" hidden="1" customHeight="1">
      <c r="A22" s="360"/>
      <c r="B22" s="360"/>
      <c r="C22" s="360"/>
      <c r="D22" s="360"/>
      <c r="E22" s="360"/>
      <c r="F22" s="360"/>
      <c r="G22" s="360"/>
      <c r="H22" s="360"/>
      <c r="K22" s="723"/>
      <c r="L22" s="380">
        <f t="shared" si="0"/>
        <v>36</v>
      </c>
      <c r="M22" s="372"/>
      <c r="N22" s="360"/>
      <c r="O22" s="369"/>
      <c r="P22" s="345"/>
    </row>
    <row r="23" spans="1:20" ht="15" hidden="1" customHeight="1">
      <c r="A23" s="360"/>
      <c r="B23" s="717" t="s">
        <v>84</v>
      </c>
      <c r="C23" s="718"/>
      <c r="D23" s="718"/>
      <c r="E23" s="719"/>
      <c r="F23" s="360"/>
      <c r="G23" s="360"/>
      <c r="H23" s="360"/>
      <c r="K23" s="723"/>
      <c r="L23" s="380">
        <f t="shared" si="0"/>
        <v>37</v>
      </c>
      <c r="M23" s="372"/>
      <c r="N23" s="360"/>
      <c r="O23" s="369"/>
      <c r="P23" s="345"/>
    </row>
    <row r="24" spans="1:20" ht="15" hidden="1" customHeight="1">
      <c r="A24" s="360"/>
      <c r="B24" s="727" t="s">
        <v>85</v>
      </c>
      <c r="C24" s="728"/>
      <c r="D24" s="729"/>
      <c r="E24" s="400" t="s">
        <v>72</v>
      </c>
      <c r="F24" s="360"/>
      <c r="G24" s="360"/>
      <c r="H24" s="360"/>
      <c r="K24" s="723"/>
      <c r="L24" s="380">
        <f t="shared" si="0"/>
        <v>38</v>
      </c>
      <c r="M24" s="372"/>
      <c r="N24" s="360"/>
      <c r="O24" s="369"/>
      <c r="P24" s="345"/>
    </row>
    <row r="25" spans="1:20" ht="15" hidden="1" customHeight="1">
      <c r="A25" s="360"/>
      <c r="B25" s="724" t="s">
        <v>86</v>
      </c>
      <c r="C25" s="725"/>
      <c r="D25" s="726"/>
      <c r="E25" s="401">
        <v>0.1</v>
      </c>
      <c r="F25" s="360"/>
      <c r="G25" s="360"/>
      <c r="H25" s="360"/>
      <c r="J25" s="360"/>
      <c r="K25" s="723"/>
      <c r="L25" s="380">
        <f t="shared" si="0"/>
        <v>39</v>
      </c>
      <c r="M25" s="372"/>
      <c r="N25" s="360"/>
      <c r="O25" s="369"/>
      <c r="P25" s="345"/>
    </row>
    <row r="26" spans="1:20" ht="11.25" hidden="1" customHeight="1">
      <c r="A26" s="360"/>
      <c r="B26" s="724" t="s">
        <v>87</v>
      </c>
      <c r="C26" s="725"/>
      <c r="D26" s="726"/>
      <c r="E26" s="401">
        <v>0.1</v>
      </c>
      <c r="F26" s="360"/>
      <c r="G26" s="360"/>
      <c r="H26" s="360"/>
      <c r="J26" s="360"/>
      <c r="K26" s="723"/>
      <c r="L26" s="402">
        <f t="shared" si="0"/>
        <v>40</v>
      </c>
      <c r="M26" s="372"/>
      <c r="N26" s="360"/>
      <c r="O26" s="369"/>
      <c r="P26" s="345"/>
    </row>
    <row r="27" spans="1:20" ht="15" hidden="1" customHeight="1">
      <c r="B27" s="724" t="s">
        <v>88</v>
      </c>
      <c r="C27" s="725"/>
      <c r="D27" s="726"/>
      <c r="E27" s="401">
        <v>0.3</v>
      </c>
      <c r="F27" s="360"/>
      <c r="G27" s="360"/>
      <c r="H27" s="360"/>
      <c r="O27" s="345"/>
      <c r="P27" s="345"/>
    </row>
    <row r="28" spans="1:20" ht="15" hidden="1" customHeight="1">
      <c r="B28" s="724" t="s">
        <v>89</v>
      </c>
      <c r="C28" s="725"/>
      <c r="D28" s="726"/>
      <c r="E28" s="401">
        <v>0.15</v>
      </c>
      <c r="F28" s="360"/>
      <c r="G28" s="360"/>
      <c r="H28" s="360"/>
      <c r="I28" s="360"/>
      <c r="O28" s="345"/>
      <c r="P28" s="345"/>
    </row>
    <row r="29" spans="1:20" ht="15" hidden="1" customHeight="1"/>
    <row r="30" spans="1:20" ht="15" hidden="1" customHeight="1">
      <c r="P30" s="345"/>
      <c r="Q30" s="364"/>
      <c r="R30" s="345"/>
      <c r="S30" s="345"/>
      <c r="T30" s="345"/>
    </row>
    <row r="31" spans="1:20" ht="15" hidden="1" customHeight="1">
      <c r="P31" s="345"/>
      <c r="Q31" s="364"/>
      <c r="R31" s="345"/>
      <c r="S31" s="345"/>
      <c r="T31" s="345"/>
    </row>
    <row r="32" spans="1:20" ht="15" hidden="1" customHeight="1">
      <c r="P32" s="363"/>
      <c r="Q32" s="364"/>
      <c r="R32" s="345"/>
      <c r="S32" s="345"/>
      <c r="T32" s="345"/>
    </row>
    <row r="33" spans="16:20" ht="15" hidden="1" customHeight="1">
      <c r="P33" s="370"/>
      <c r="Q33" s="364"/>
      <c r="R33" s="345"/>
      <c r="S33" s="345"/>
      <c r="T33" s="345"/>
    </row>
    <row r="34" spans="16:20" ht="15" hidden="1" customHeight="1">
      <c r="P34" s="366"/>
      <c r="Q34" s="371"/>
      <c r="R34" s="366"/>
      <c r="S34" s="345"/>
      <c r="T34" s="345"/>
    </row>
    <row r="35" spans="16:20" ht="15" hidden="1" customHeight="1">
      <c r="P35" s="367"/>
      <c r="Q35" s="368"/>
      <c r="R35" s="367"/>
      <c r="S35" s="345"/>
      <c r="T35" s="345"/>
    </row>
    <row r="36" spans="16:20" ht="15" hidden="1" customHeight="1">
      <c r="P36" s="367"/>
      <c r="Q36" s="368"/>
      <c r="R36" s="367"/>
      <c r="S36" s="345"/>
      <c r="T36" s="345"/>
    </row>
    <row r="37" spans="16:20" ht="15" hidden="1" customHeight="1">
      <c r="P37" s="367"/>
      <c r="Q37" s="368"/>
      <c r="R37" s="367"/>
      <c r="S37" s="345"/>
      <c r="T37" s="345"/>
    </row>
    <row r="38" spans="16:20" ht="15" hidden="1" customHeight="1">
      <c r="P38" s="367"/>
      <c r="Q38" s="368"/>
      <c r="R38" s="367"/>
      <c r="S38" s="345"/>
      <c r="T38" s="345"/>
    </row>
    <row r="39" spans="16:20" ht="15" hidden="1" customHeight="1">
      <c r="P39" s="367"/>
      <c r="Q39" s="368"/>
      <c r="R39" s="367"/>
      <c r="S39" s="345"/>
      <c r="T39" s="345"/>
    </row>
    <row r="40" spans="16:20" ht="15" hidden="1" customHeight="1">
      <c r="P40" s="716"/>
      <c r="Q40" s="368"/>
      <c r="R40" s="367"/>
      <c r="S40" s="345"/>
      <c r="T40" s="345"/>
    </row>
    <row r="41" spans="16:20" ht="15" hidden="1" customHeight="1">
      <c r="P41" s="716"/>
      <c r="Q41" s="368"/>
      <c r="R41" s="367"/>
      <c r="S41" s="345"/>
      <c r="T41" s="345"/>
    </row>
    <row r="42" spans="16:20" ht="15" hidden="1" customHeight="1">
      <c r="P42" s="345"/>
      <c r="Q42" s="364"/>
      <c r="R42" s="345"/>
      <c r="S42" s="345"/>
      <c r="T42" s="345"/>
    </row>
  </sheetData>
  <mergeCells count="11">
    <mergeCell ref="P40:P41"/>
    <mergeCell ref="B23:E23"/>
    <mergeCell ref="B2:B3"/>
    <mergeCell ref="B14:B15"/>
    <mergeCell ref="K2:K26"/>
    <mergeCell ref="P10:P11"/>
    <mergeCell ref="B26:D26"/>
    <mergeCell ref="B27:D27"/>
    <mergeCell ref="B28:D28"/>
    <mergeCell ref="B24:D24"/>
    <mergeCell ref="B25:D25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9</vt:i4>
      </vt:variant>
    </vt:vector>
  </HeadingPairs>
  <TitlesOfParts>
    <vt:vector size="18" baseType="lpstr">
      <vt:lpstr>MPN</vt:lpstr>
      <vt:lpstr>MPI</vt:lpstr>
      <vt:lpstr>MCN</vt:lpstr>
      <vt:lpstr>MCI</vt:lpstr>
      <vt:lpstr>TRAVEL EXPENSES</vt:lpstr>
      <vt:lpstr>PER DIEM</vt:lpstr>
      <vt:lpstr>HEALTH INSURANCE</vt:lpstr>
      <vt:lpstr>CONSOLIDATED</vt:lpstr>
      <vt:lpstr>DADOS</vt:lpstr>
      <vt:lpstr>CONSOLIDATED!Area_de_impressao</vt:lpstr>
      <vt:lpstr>MCI!Area_de_impressao</vt:lpstr>
      <vt:lpstr>MCN!Area_de_impressao</vt:lpstr>
      <vt:lpstr>MPI!Area_de_impressao</vt:lpstr>
      <vt:lpstr>MPN!Area_de_impressao</vt:lpstr>
      <vt:lpstr>TABA</vt:lpstr>
      <vt:lpstr>TABB</vt:lpstr>
      <vt:lpstr>MPN!tabela_de_valores_de_bolsas_no_pais</vt:lpstr>
      <vt:lpstr>DADOS!valores_bolsa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ORÇAMENTOS</dc:title>
  <dc:subject>Junção dos orçamentos com planilha de totalização (consolidada)</dc:subject>
  <dc:creator>Marcelo Ferreira da Silva - 4058</dc:creator>
  <cp:keywords>MATERIAL</cp:keywords>
  <cp:lastModifiedBy>Marcelo Ferreira da Silva</cp:lastModifiedBy>
  <cp:lastPrinted>2013-10-04T12:19:57Z</cp:lastPrinted>
  <dcterms:created xsi:type="dcterms:W3CDTF">2004-06-09T18:15:42Z</dcterms:created>
  <dcterms:modified xsi:type="dcterms:W3CDTF">2013-10-09T17:44:24Z</dcterms:modified>
  <cp:category>Planilha do Microsoft Excel</cp:category>
</cp:coreProperties>
</file>